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onstantinosmossios/Documents/Business Valuation Benchmarks Ltd/2025 Publication/Forensic Edition/Energy/"/>
    </mc:Choice>
  </mc:AlternateContent>
  <xr:revisionPtr revIDLastSave="0" documentId="13_ncr:1_{44AA51B8-97CB-4047-9BE6-140708D46934}" xr6:coauthVersionLast="47" xr6:coauthVersionMax="47" xr10:uidLastSave="{00000000-0000-0000-0000-000000000000}"/>
  <workbookProtection workbookAlgorithmName="SHA-512" workbookHashValue="GU+m3MtMC3Tk5rs1lFRXpoaw/jpMuJtsinTSGdUqaL3dkq6s6VTP6GoLDfIMzhnvzTUWjGP6rFPOgpYbdbxMfQ==" workbookSaltValue="hKE/4hM3snI2i3Hnn/eCiA==" workbookSpinCount="100000" lockStructure="1"/>
  <bookViews>
    <workbookView xWindow="780" yWindow="1000" windowWidth="27640" windowHeight="15760" xr2:uid="{DF6CF7F0-020C-9E46-958A-00BD5A1F906C}"/>
  </bookViews>
  <sheets>
    <sheet name="Glacier Energy Serv 110124" sheetId="1" r:id="rId1"/>
    <sheet name="Contact Solar 160224" sheetId="2" r:id="rId2"/>
    <sheet name="CTL UK Holdco 150524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1" i="2" l="1"/>
  <c r="B53" i="2" s="1"/>
  <c r="C93" i="3"/>
  <c r="A88" i="3"/>
  <c r="B91" i="3" s="1"/>
  <c r="B63" i="3"/>
  <c r="B65" i="3" s="1"/>
  <c r="C26" i="3"/>
  <c r="B19" i="3"/>
  <c r="B17" i="3"/>
  <c r="C15" i="3"/>
  <c r="C21" i="3" s="1"/>
  <c r="C29" i="3" s="1"/>
  <c r="B82" i="2"/>
  <c r="B20" i="2" s="1"/>
  <c r="B56" i="2" s="1"/>
  <c r="B82" i="1"/>
  <c r="B20" i="1" s="1"/>
  <c r="B17" i="2" l="1"/>
  <c r="B15" i="3"/>
  <c r="B21" i="3" s="1"/>
  <c r="B90" i="3"/>
  <c r="B93" i="3" s="1"/>
  <c r="B26" i="3" s="1"/>
  <c r="B57" i="2"/>
  <c r="B58" i="2"/>
  <c r="B58" i="1"/>
  <c r="B56" i="1"/>
  <c r="B17" i="1"/>
  <c r="B29" i="3" l="1"/>
  <c r="B70" i="3" s="1"/>
  <c r="B69" i="3"/>
  <c r="B68" i="3"/>
</calcChain>
</file>

<file path=xl/sharedStrings.xml><?xml version="1.0" encoding="utf-8"?>
<sst xmlns="http://schemas.openxmlformats.org/spreadsheetml/2006/main" count="189" uniqueCount="82">
  <si>
    <t>Target Company</t>
  </si>
  <si>
    <t>Glacier Energy Services Holdings Limited</t>
  </si>
  <si>
    <t>Currency</t>
  </si>
  <si>
    <t>GBP</t>
  </si>
  <si>
    <t>Display</t>
  </si>
  <si>
    <t>000s</t>
  </si>
  <si>
    <t>Enterprise Value</t>
  </si>
  <si>
    <t>Date Completed:</t>
  </si>
  <si>
    <t>Consideration (GBP)</t>
  </si>
  <si>
    <t>Source: Glacier Topco Limited consolidated financial statements for the period ended 31/03/2024; note 24 Acquisition of a business</t>
  </si>
  <si>
    <t>Adjustments:</t>
  </si>
  <si>
    <t>Net debt</t>
  </si>
  <si>
    <t>Source: Glacier Topco Limited consolidated financial statements for the period ended 31/03/2024; note 24 Acquisition of a business; see below</t>
  </si>
  <si>
    <t>EV</t>
  </si>
  <si>
    <t>Normalised EBITDA</t>
  </si>
  <si>
    <t>Reporting Date:</t>
  </si>
  <si>
    <t>USD/GBP Exchange Rate:</t>
  </si>
  <si>
    <t>Revenue</t>
  </si>
  <si>
    <t>Source: Glacier Topco Limited consolidated financial statements for the period ended 31/03/2024; Fair review of the business pg. 1 - Aggregate year to 31/03/2024</t>
  </si>
  <si>
    <t>Gross Profit</t>
  </si>
  <si>
    <t>Operating profit</t>
  </si>
  <si>
    <t>Add Back:</t>
  </si>
  <si>
    <t>Gain on Sale of FA</t>
  </si>
  <si>
    <t>Loss on Sale of FA</t>
  </si>
  <si>
    <t>Write down of inventories</t>
  </si>
  <si>
    <t>Other - to account for non-recurring costs</t>
  </si>
  <si>
    <t>Share based payments</t>
  </si>
  <si>
    <t>Exceptional items</t>
  </si>
  <si>
    <t>Amortisation of Goodwill</t>
  </si>
  <si>
    <t>Amortisation of Acq Rights</t>
  </si>
  <si>
    <t>Amortisation of Devt Costs</t>
  </si>
  <si>
    <t>Amortisation of Intangible Assets</t>
  </si>
  <si>
    <t>Depreciation of Tangible Assets</t>
  </si>
  <si>
    <t>Sub-total</t>
  </si>
  <si>
    <t>EV/Revenue Multiple</t>
  </si>
  <si>
    <t>EV/EBIT Multiple</t>
  </si>
  <si>
    <t>N/A</t>
  </si>
  <si>
    <t>EV/EBITDA Multiple</t>
  </si>
  <si>
    <t>Source Data</t>
  </si>
  <si>
    <t>Glacier Energy Services Holdings Limited financial statements for the year ended 31/03/2024</t>
  </si>
  <si>
    <t>Glacier Topco Limited consolidated financial statements for the period ended 31/03/2024</t>
  </si>
  <si>
    <t>Glacier Energy Services Holdings Limited PSC02 notice dated 21/12/2023</t>
  </si>
  <si>
    <t>Averroes Capital Limited press release dated 11/01/2024</t>
  </si>
  <si>
    <t>10/1/2024 (15/12/2024)</t>
  </si>
  <si>
    <t>Cash and cash Equivalents</t>
  </si>
  <si>
    <t>Bank debt</t>
  </si>
  <si>
    <t>Loan notes</t>
  </si>
  <si>
    <t>Source: Glacier Topco Limited consolidated financial statements for the period ended 31/03/2024; note 24 Acquisition of a business; Loan notes fall due for repayment on 15/12/2028.  Loan notes incur interest at 10% per annum</t>
  </si>
  <si>
    <t>© 2025 Business Valuation Benchmarks Ltd</t>
  </si>
  <si>
    <t>Contact T/a Contact Solar Ltd</t>
  </si>
  <si>
    <t>Cash consideration (GBP)</t>
  </si>
  <si>
    <t>Source: EDF Energy Customers Limited annual report and financial statements for the year ended 31/12/2023; note 27 Post balance sheet events</t>
  </si>
  <si>
    <t>Net cash - as at 31/01/2024</t>
  </si>
  <si>
    <t>Source: Contact T/a Contact Solar Ltd financial statements for the year ended 31/01/2024</t>
  </si>
  <si>
    <t>Contact T/a Contact Solar Ltd financial statements for the year ended 31/01/2024</t>
  </si>
  <si>
    <t>EDF Energy Customers Limited annual report and financial statements for the year ended 31/12/2023</t>
  </si>
  <si>
    <t>Contact T/a Contact Solar Ltd PSC02 notice dated 20/02/2024</t>
  </si>
  <si>
    <t>EDF Energy Limited news release dated 21/02/2024</t>
  </si>
  <si>
    <t>Bank loans</t>
  </si>
  <si>
    <t>Lease Liabilities</t>
  </si>
  <si>
    <t>Net cash</t>
  </si>
  <si>
    <t>CTL UK Holdco Ltd (Coretrax Group)</t>
  </si>
  <si>
    <t>USD</t>
  </si>
  <si>
    <t>Source: www.oanda.com - as at 15/05/2024</t>
  </si>
  <si>
    <t>Source: Expro Group Holdings N.V. Form 10-Q for the quarterely period ended 30/06/2024; note 3. Business combinations and dispositions</t>
  </si>
  <si>
    <t>Shares consideration (GBP)</t>
  </si>
  <si>
    <t>Fair-value of contingent consideration (GBP)</t>
  </si>
  <si>
    <t>Source: Expro Group Holdings N.V. Form 10-Q for the quarterely period ended 30/06/2024; note 3. Business combinations and dispositions;  subject to a "true-up for customary working capital adjustments"</t>
  </si>
  <si>
    <t>Total consideration</t>
  </si>
  <si>
    <t>Source: Expro Group Holdings N.V. Form 10-Q for the quarterely period ended 30/06/2024; note 3. Business combinations and dispositions - see below</t>
  </si>
  <si>
    <t>Source: CTL UK Holdco LTD consolidated financial statements for the year ended 31/12/2023</t>
  </si>
  <si>
    <t xml:space="preserve">Other - </t>
  </si>
  <si>
    <t>Source: CTL UK Holdco LTD consolidated financial statements for the year ended 31/12/2023; management re-charges</t>
  </si>
  <si>
    <t>Exceptional items:</t>
  </si>
  <si>
    <t>Restucturing costs</t>
  </si>
  <si>
    <t>Transaction-related professional fees</t>
  </si>
  <si>
    <t>Impairment of Tangible Fixed Assets</t>
  </si>
  <si>
    <t>CTL UK Holdco LTD consolidated financial statements for the year ended 31/12/2023</t>
  </si>
  <si>
    <t>Expro Group Holdings N.V. Form 10-Q for the quarterely period ended 30/06/2024</t>
  </si>
  <si>
    <t>Expro Group Holdings N.V. press release dated 15/05/2024</t>
  </si>
  <si>
    <t>Debt</t>
  </si>
  <si>
    <t>Source: Glacier Topco Limited consolidated financial statements for the period ended 31/03/2024; Fair review of the business pg. 1 - Aggregate year to 31/03/2024; underlying EBITDA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</si>
</sst>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dd/mm/yyyy;@"/>
    <numFmt numFmtId="165" formatCode="#,##0.0;[Red]\-#,##0.0"/>
    <numFmt numFmtId="166" formatCode="#,##0.00000;[Red]\-#,##0.00000"/>
    <numFmt numFmtId="167" formatCode="0.0"/>
  </numFmts>
  <fonts count="7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0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/>
    <xf numFmtId="14" fontId="2" fillId="0" borderId="0" xfId="0" applyNumberFormat="1" applyFont="1" applyAlignment="1">
      <alignment horizontal="center"/>
    </xf>
    <xf numFmtId="14" fontId="0" fillId="0" borderId="0" xfId="0" applyNumberForma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3" fillId="2" borderId="1" xfId="0" applyFont="1" applyFill="1" applyBorder="1"/>
    <xf numFmtId="38" fontId="0" fillId="2" borderId="1" xfId="1" applyNumberFormat="1" applyFont="1" applyFill="1" applyBorder="1"/>
    <xf numFmtId="40" fontId="0" fillId="2" borderId="1" xfId="1" applyNumberFormat="1" applyFont="1" applyFill="1" applyBorder="1"/>
    <xf numFmtId="38" fontId="0" fillId="0" borderId="0" xfId="1" applyNumberFormat="1" applyFont="1"/>
    <xf numFmtId="40" fontId="0" fillId="0" borderId="0" xfId="1" applyNumberFormat="1" applyFont="1"/>
    <xf numFmtId="164" fontId="0" fillId="0" borderId="0" xfId="0" applyNumberFormat="1" applyAlignment="1">
      <alignment horizontal="left"/>
    </xf>
    <xf numFmtId="14" fontId="0" fillId="0" borderId="0" xfId="0" applyNumberFormat="1" applyAlignment="1">
      <alignment horizontal="left"/>
    </xf>
    <xf numFmtId="0" fontId="0" fillId="0" borderId="0" xfId="0" applyAlignment="1">
      <alignment vertical="top"/>
    </xf>
    <xf numFmtId="38" fontId="0" fillId="0" borderId="0" xfId="1" applyNumberFormat="1" applyFont="1" applyAlignment="1">
      <alignment vertical="top"/>
    </xf>
    <xf numFmtId="0" fontId="0" fillId="0" borderId="0" xfId="0" applyAlignment="1">
      <alignment vertical="top" wrapText="1"/>
    </xf>
    <xf numFmtId="14" fontId="2" fillId="0" borderId="0" xfId="0" applyNumberFormat="1" applyFont="1" applyAlignment="1">
      <alignment horizontal="left"/>
    </xf>
    <xf numFmtId="0" fontId="2" fillId="2" borderId="1" xfId="0" applyFont="1" applyFill="1" applyBorder="1"/>
    <xf numFmtId="38" fontId="2" fillId="2" borderId="1" xfId="1" applyNumberFormat="1" applyFont="1" applyFill="1" applyBorder="1"/>
    <xf numFmtId="40" fontId="2" fillId="2" borderId="1" xfId="1" applyNumberFormat="1" applyFont="1" applyFill="1" applyBorder="1"/>
    <xf numFmtId="0" fontId="4" fillId="2" borderId="1" xfId="0" applyFont="1" applyFill="1" applyBorder="1"/>
    <xf numFmtId="0" fontId="5" fillId="0" borderId="0" xfId="0" quotePrefix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vertical="top" wrapText="1"/>
    </xf>
    <xf numFmtId="0" fontId="0" fillId="0" borderId="0" xfId="0" applyAlignment="1">
      <alignment horizontal="left"/>
    </xf>
    <xf numFmtId="38" fontId="0" fillId="0" borderId="0" xfId="1" applyNumberFormat="1" applyFont="1" applyFill="1" applyAlignment="1">
      <alignment vertical="top"/>
    </xf>
    <xf numFmtId="38" fontId="0" fillId="2" borderId="0" xfId="1" applyNumberFormat="1" applyFont="1" applyFill="1" applyAlignment="1">
      <alignment vertical="top"/>
    </xf>
    <xf numFmtId="0" fontId="0" fillId="0" borderId="2" xfId="0" applyBorder="1"/>
    <xf numFmtId="38" fontId="0" fillId="0" borderId="2" xfId="1" applyNumberFormat="1" applyFont="1" applyBorder="1"/>
    <xf numFmtId="40" fontId="0" fillId="0" borderId="2" xfId="1" applyNumberFormat="1" applyFont="1" applyBorder="1"/>
    <xf numFmtId="0" fontId="2" fillId="2" borderId="1" xfId="0" applyFont="1" applyFill="1" applyBorder="1" applyAlignment="1">
      <alignment vertical="top"/>
    </xf>
    <xf numFmtId="38" fontId="2" fillId="2" borderId="1" xfId="1" applyNumberFormat="1" applyFont="1" applyFill="1" applyBorder="1" applyAlignment="1">
      <alignment vertical="top"/>
    </xf>
    <xf numFmtId="40" fontId="0" fillId="2" borderId="1" xfId="1" applyNumberFormat="1" applyFont="1" applyFill="1" applyBorder="1" applyAlignment="1">
      <alignment vertical="top" wrapText="1"/>
    </xf>
    <xf numFmtId="0" fontId="0" fillId="2" borderId="3" xfId="0" applyFill="1" applyBorder="1"/>
    <xf numFmtId="165" fontId="2" fillId="2" borderId="4" xfId="1" applyNumberFormat="1" applyFont="1" applyFill="1" applyBorder="1"/>
    <xf numFmtId="165" fontId="2" fillId="2" borderId="4" xfId="1" applyNumberFormat="1" applyFont="1" applyFill="1" applyBorder="1" applyAlignment="1">
      <alignment horizontal="right"/>
    </xf>
    <xf numFmtId="0" fontId="0" fillId="2" borderId="1" xfId="0" applyFill="1" applyBorder="1"/>
    <xf numFmtId="40" fontId="0" fillId="0" borderId="0" xfId="1" applyNumberFormat="1" applyFont="1" applyFill="1" applyBorder="1"/>
    <xf numFmtId="164" fontId="2" fillId="0" borderId="0" xfId="0" applyNumberFormat="1" applyFont="1" applyAlignment="1">
      <alignment horizontal="left"/>
    </xf>
    <xf numFmtId="166" fontId="0" fillId="0" borderId="0" xfId="1" applyNumberFormat="1" applyFont="1" applyAlignment="1">
      <alignment horizontal="left"/>
    </xf>
    <xf numFmtId="38" fontId="0" fillId="0" borderId="2" xfId="1" applyNumberFormat="1" applyFont="1" applyBorder="1" applyAlignment="1">
      <alignment vertical="top"/>
    </xf>
    <xf numFmtId="38" fontId="2" fillId="0" borderId="0" xfId="1" applyNumberFormat="1" applyFont="1"/>
    <xf numFmtId="0" fontId="0" fillId="0" borderId="0" xfId="0" quotePrefix="1"/>
    <xf numFmtId="167" fontId="0" fillId="0" borderId="0" xfId="0" applyNumberFormat="1"/>
    <xf numFmtId="40" fontId="0" fillId="2" borderId="1" xfId="1" applyNumberFormat="1" applyFont="1" applyFill="1" applyBorder="1" applyAlignment="1">
      <alignment wrapText="1"/>
    </xf>
    <xf numFmtId="164" fontId="2" fillId="0" borderId="0" xfId="0" applyNumberFormat="1" applyFont="1" applyAlignment="1">
      <alignment horizontal="center"/>
    </xf>
    <xf numFmtId="0" fontId="0" fillId="0" borderId="0" xfId="0" quotePrefix="1" applyAlignment="1">
      <alignment vertical="top" wrapText="1"/>
    </xf>
    <xf numFmtId="0" fontId="0" fillId="0" borderId="0" xfId="0" applyAlignment="1">
      <alignment horizontal="left" vertical="top" indent="1"/>
    </xf>
    <xf numFmtId="165" fontId="2" fillId="0" borderId="0" xfId="1" applyNumberFormat="1" applyFont="1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1AF701-141E-454D-A8D4-E80D6BD6EB61}">
  <sheetPr>
    <pageSetUpPr fitToPage="1"/>
  </sheetPr>
  <dimension ref="A1:I93"/>
  <sheetViews>
    <sheetView tabSelected="1"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1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45302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34" x14ac:dyDescent="0.2">
      <c r="A12" s="14" t="s">
        <v>8</v>
      </c>
      <c r="B12" s="15">
        <v>2475.165</v>
      </c>
      <c r="C12" s="16" t="s">
        <v>9</v>
      </c>
    </row>
    <row r="13" spans="1:3" x14ac:dyDescent="0.2">
      <c r="A13" s="14"/>
      <c r="B13" s="15"/>
      <c r="C13" s="16"/>
    </row>
    <row r="14" spans="1:3" x14ac:dyDescent="0.2">
      <c r="A14" s="14"/>
      <c r="B14" s="15"/>
      <c r="C14" s="16"/>
    </row>
    <row r="15" spans="1:3" x14ac:dyDescent="0.2">
      <c r="A15" s="17" t="s">
        <v>10</v>
      </c>
      <c r="B15" s="15"/>
      <c r="C15" s="16"/>
    </row>
    <row r="16" spans="1:3" x14ac:dyDescent="0.2">
      <c r="A16" s="14"/>
      <c r="B16" s="15"/>
      <c r="C16" s="16"/>
    </row>
    <row r="17" spans="1:3" ht="34" x14ac:dyDescent="0.2">
      <c r="A17" s="14" t="s">
        <v>11</v>
      </c>
      <c r="B17" s="15">
        <f>-B82</f>
        <v>12849.733</v>
      </c>
      <c r="C17" s="16" t="s">
        <v>12</v>
      </c>
    </row>
    <row r="18" spans="1:3" x14ac:dyDescent="0.2">
      <c r="A18" s="14"/>
      <c r="B18" s="15"/>
      <c r="C18" s="16"/>
    </row>
    <row r="19" spans="1:3" x14ac:dyDescent="0.2">
      <c r="A19" s="4"/>
      <c r="B19" s="10"/>
    </row>
    <row r="20" spans="1:3" x14ac:dyDescent="0.2">
      <c r="A20" s="18" t="s">
        <v>13</v>
      </c>
      <c r="B20" s="19">
        <f>B12-B82</f>
        <v>15324.898000000001</v>
      </c>
      <c r="C20" s="20"/>
    </row>
    <row r="21" spans="1:3" x14ac:dyDescent="0.2">
      <c r="A21" s="2"/>
    </row>
    <row r="22" spans="1:3" x14ac:dyDescent="0.2">
      <c r="A22" s="2"/>
    </row>
    <row r="23" spans="1:3" x14ac:dyDescent="0.2">
      <c r="A23" s="7" t="s">
        <v>14</v>
      </c>
      <c r="B23" s="7"/>
      <c r="C23" s="21"/>
    </row>
    <row r="24" spans="1:3" x14ac:dyDescent="0.2">
      <c r="A24" s="2" t="s">
        <v>15</v>
      </c>
      <c r="B24" s="3"/>
      <c r="C24" s="22"/>
    </row>
    <row r="25" spans="1:3" x14ac:dyDescent="0.2">
      <c r="A25" s="12">
        <v>45382</v>
      </c>
      <c r="B25" s="23"/>
      <c r="C25" s="23"/>
    </row>
    <row r="26" spans="1:3" x14ac:dyDescent="0.2">
      <c r="A26" s="13"/>
      <c r="B26" s="24"/>
      <c r="C26" s="23"/>
    </row>
    <row r="27" spans="1:3" x14ac:dyDescent="0.2">
      <c r="A27" s="2" t="s">
        <v>16</v>
      </c>
      <c r="B27" s="23"/>
      <c r="C27" s="23"/>
    </row>
    <row r="28" spans="1:3" x14ac:dyDescent="0.2">
      <c r="A28" s="25"/>
      <c r="B28" s="23"/>
      <c r="C28" s="25"/>
    </row>
    <row r="29" spans="1:3" x14ac:dyDescent="0.2">
      <c r="A29" s="13"/>
      <c r="B29" s="23"/>
      <c r="C29" s="23"/>
    </row>
    <row r="30" spans="1:3" ht="34" x14ac:dyDescent="0.2">
      <c r="A30" s="14" t="s">
        <v>17</v>
      </c>
      <c r="B30" s="26">
        <v>34750</v>
      </c>
      <c r="C30" s="16" t="s">
        <v>18</v>
      </c>
    </row>
    <row r="31" spans="1:3" x14ac:dyDescent="0.2">
      <c r="A31" s="14" t="s">
        <v>19</v>
      </c>
      <c r="B31" s="27"/>
      <c r="C31" s="16"/>
    </row>
    <row r="32" spans="1:3" x14ac:dyDescent="0.2">
      <c r="A32" s="1" t="s">
        <v>20</v>
      </c>
      <c r="B32" s="27"/>
      <c r="C32" s="16"/>
    </row>
    <row r="33" spans="1:3" x14ac:dyDescent="0.2">
      <c r="A33" s="14"/>
      <c r="B33" s="27"/>
      <c r="C33" s="11"/>
    </row>
    <row r="34" spans="1:3" x14ac:dyDescent="0.2">
      <c r="A34" s="1" t="s">
        <v>21</v>
      </c>
      <c r="B34" s="27"/>
      <c r="C34" s="11"/>
    </row>
    <row r="35" spans="1:3" x14ac:dyDescent="0.2">
      <c r="A35" s="14"/>
      <c r="B35" s="27"/>
      <c r="C35" s="11"/>
    </row>
    <row r="36" spans="1:3" x14ac:dyDescent="0.2">
      <c r="A36" s="14" t="s">
        <v>22</v>
      </c>
      <c r="B36" s="27"/>
      <c r="C36" s="16"/>
    </row>
    <row r="37" spans="1:3" x14ac:dyDescent="0.2">
      <c r="A37" s="14" t="s">
        <v>23</v>
      </c>
      <c r="B37" s="27"/>
      <c r="C37" s="11"/>
    </row>
    <row r="38" spans="1:3" x14ac:dyDescent="0.2">
      <c r="A38" s="14"/>
      <c r="B38" s="27"/>
      <c r="C38" s="11"/>
    </row>
    <row r="39" spans="1:3" x14ac:dyDescent="0.2">
      <c r="A39" s="14" t="s">
        <v>24</v>
      </c>
      <c r="B39" s="27"/>
      <c r="C39" s="11"/>
    </row>
    <row r="40" spans="1:3" x14ac:dyDescent="0.2">
      <c r="A40" s="14" t="s">
        <v>25</v>
      </c>
      <c r="B40" s="27"/>
      <c r="C40" s="16"/>
    </row>
    <row r="41" spans="1:3" x14ac:dyDescent="0.2">
      <c r="A41" s="14" t="s">
        <v>26</v>
      </c>
      <c r="B41" s="27"/>
      <c r="C41" s="11"/>
    </row>
    <row r="42" spans="1:3" x14ac:dyDescent="0.2">
      <c r="A42" s="14" t="s">
        <v>27</v>
      </c>
      <c r="B42" s="27"/>
      <c r="C42" s="11"/>
    </row>
    <row r="43" spans="1:3" x14ac:dyDescent="0.2">
      <c r="A43" s="14"/>
      <c r="B43" s="27"/>
      <c r="C43" s="11"/>
    </row>
    <row r="44" spans="1:3" x14ac:dyDescent="0.2">
      <c r="A44" s="14" t="s">
        <v>28</v>
      </c>
      <c r="B44" s="27"/>
      <c r="C44" s="16"/>
    </row>
    <row r="45" spans="1:3" x14ac:dyDescent="0.2">
      <c r="A45" s="14" t="s">
        <v>29</v>
      </c>
      <c r="B45" s="27"/>
      <c r="C45" s="11"/>
    </row>
    <row r="46" spans="1:3" x14ac:dyDescent="0.2">
      <c r="A46" s="14" t="s">
        <v>30</v>
      </c>
      <c r="B46" s="27"/>
      <c r="C46" s="16"/>
    </row>
    <row r="47" spans="1:3" x14ac:dyDescent="0.2">
      <c r="A47" s="14" t="s">
        <v>31</v>
      </c>
      <c r="B47" s="27"/>
      <c r="C47" s="16"/>
    </row>
    <row r="48" spans="1:3" x14ac:dyDescent="0.2">
      <c r="A48" s="14"/>
      <c r="B48" s="27"/>
      <c r="C48" s="11"/>
    </row>
    <row r="49" spans="1:3" x14ac:dyDescent="0.2">
      <c r="A49" s="14" t="s">
        <v>32</v>
      </c>
      <c r="B49" s="27"/>
      <c r="C49" s="16"/>
    </row>
    <row r="50" spans="1:3" x14ac:dyDescent="0.2">
      <c r="A50" s="14"/>
      <c r="B50" s="27"/>
      <c r="C50" s="11"/>
    </row>
    <row r="51" spans="1:3" x14ac:dyDescent="0.2">
      <c r="A51" s="14" t="s">
        <v>33</v>
      </c>
      <c r="B51" s="27"/>
      <c r="C51" s="11"/>
    </row>
    <row r="52" spans="1:3" x14ac:dyDescent="0.2">
      <c r="A52" s="28"/>
      <c r="B52" s="29"/>
      <c r="C52" s="30"/>
    </row>
    <row r="53" spans="1:3" ht="51" x14ac:dyDescent="0.2">
      <c r="A53" s="31" t="s">
        <v>14</v>
      </c>
      <c r="B53" s="32">
        <v>3495</v>
      </c>
      <c r="C53" s="33" t="s">
        <v>81</v>
      </c>
    </row>
    <row r="54" spans="1:3" x14ac:dyDescent="0.2">
      <c r="B54" s="10"/>
      <c r="C54" s="11"/>
    </row>
    <row r="55" spans="1:3" x14ac:dyDescent="0.2">
      <c r="B55" s="3"/>
      <c r="C55" s="10"/>
    </row>
    <row r="56" spans="1:3" x14ac:dyDescent="0.2">
      <c r="A56" s="34" t="s">
        <v>34</v>
      </c>
      <c r="B56" s="35">
        <f>ROUND((B20/B30),1)</f>
        <v>0.4</v>
      </c>
      <c r="C56" s="10"/>
    </row>
    <row r="57" spans="1:3" x14ac:dyDescent="0.2">
      <c r="A57" s="34" t="s">
        <v>35</v>
      </c>
      <c r="B57" s="36" t="s">
        <v>36</v>
      </c>
      <c r="C57" s="10"/>
    </row>
    <row r="58" spans="1:3" x14ac:dyDescent="0.2">
      <c r="A58" s="34" t="s">
        <v>37</v>
      </c>
      <c r="B58" s="35">
        <f>ROUND((B20/B53),1)</f>
        <v>4.4000000000000004</v>
      </c>
      <c r="C58" s="10"/>
    </row>
    <row r="61" spans="1:3" x14ac:dyDescent="0.2">
      <c r="A61" s="7" t="s">
        <v>38</v>
      </c>
      <c r="B61" s="8"/>
      <c r="C61" s="9"/>
    </row>
    <row r="62" spans="1:3" x14ac:dyDescent="0.2">
      <c r="C62" s="10"/>
    </row>
    <row r="63" spans="1:3" x14ac:dyDescent="0.2">
      <c r="A63" t="s">
        <v>39</v>
      </c>
      <c r="C63" s="10"/>
    </row>
    <row r="64" spans="1:3" x14ac:dyDescent="0.2">
      <c r="A64" s="14" t="s">
        <v>40</v>
      </c>
    </row>
    <row r="65" spans="1:3" x14ac:dyDescent="0.2">
      <c r="A65" s="14" t="s">
        <v>41</v>
      </c>
    </row>
    <row r="66" spans="1:3" x14ac:dyDescent="0.2">
      <c r="A66" t="s">
        <v>42</v>
      </c>
    </row>
    <row r="67" spans="1:3" x14ac:dyDescent="0.2">
      <c r="C67" s="11"/>
    </row>
    <row r="68" spans="1:3" x14ac:dyDescent="0.2">
      <c r="A68" s="37"/>
      <c r="B68" s="37"/>
      <c r="C68" s="9"/>
    </row>
    <row r="69" spans="1:3" x14ac:dyDescent="0.2">
      <c r="C69" s="38"/>
    </row>
    <row r="70" spans="1:3" x14ac:dyDescent="0.2">
      <c r="C70" s="38"/>
    </row>
    <row r="71" spans="1:3" x14ac:dyDescent="0.2">
      <c r="B71" s="3" t="s">
        <v>3</v>
      </c>
    </row>
    <row r="72" spans="1:3" x14ac:dyDescent="0.2">
      <c r="B72" s="3"/>
    </row>
    <row r="73" spans="1:3" x14ac:dyDescent="0.2">
      <c r="B73" s="5" t="s">
        <v>5</v>
      </c>
    </row>
    <row r="74" spans="1:3" x14ac:dyDescent="0.2">
      <c r="B74" s="5"/>
    </row>
    <row r="75" spans="1:3" x14ac:dyDescent="0.2">
      <c r="B75" s="39" t="s">
        <v>43</v>
      </c>
    </row>
    <row r="76" spans="1:3" x14ac:dyDescent="0.2">
      <c r="A76" s="2" t="s">
        <v>16</v>
      </c>
      <c r="B76" s="5"/>
    </row>
    <row r="77" spans="1:3" x14ac:dyDescent="0.2">
      <c r="A77" s="40"/>
      <c r="B77" s="5"/>
    </row>
    <row r="79" spans="1:3" ht="34" x14ac:dyDescent="0.2">
      <c r="A79" s="14" t="s">
        <v>44</v>
      </c>
      <c r="B79" s="15">
        <v>118.30500000000001</v>
      </c>
      <c r="C79" s="16" t="s">
        <v>9</v>
      </c>
    </row>
    <row r="80" spans="1:3" ht="34" x14ac:dyDescent="0.2">
      <c r="A80" s="14" t="s">
        <v>45</v>
      </c>
      <c r="B80" s="15">
        <v>-533.33299999999997</v>
      </c>
      <c r="C80" s="16" t="s">
        <v>9</v>
      </c>
    </row>
    <row r="81" spans="1:9" ht="51" x14ac:dyDescent="0.2">
      <c r="A81" s="14" t="s">
        <v>46</v>
      </c>
      <c r="B81" s="41">
        <v>-12434.705</v>
      </c>
      <c r="C81" s="16" t="s">
        <v>47</v>
      </c>
    </row>
    <row r="82" spans="1:9" x14ac:dyDescent="0.2">
      <c r="A82" s="2" t="s">
        <v>11</v>
      </c>
      <c r="B82" s="42">
        <f>SUM(B79:B81)</f>
        <v>-12849.733</v>
      </c>
    </row>
    <row r="85" spans="1:9" x14ac:dyDescent="0.2">
      <c r="A85" s="43" t="s">
        <v>48</v>
      </c>
    </row>
    <row r="89" spans="1:9" x14ac:dyDescent="0.2">
      <c r="E89" s="16"/>
      <c r="F89" s="16"/>
      <c r="G89" s="16"/>
      <c r="H89" s="16"/>
      <c r="I89" s="16"/>
    </row>
    <row r="92" spans="1:9" x14ac:dyDescent="0.2">
      <c r="B92" s="44"/>
    </row>
    <row r="93" spans="1:9" x14ac:dyDescent="0.2">
      <c r="B93" s="44"/>
    </row>
  </sheetData>
  <sheetProtection algorithmName="SHA-512" hashValue="buLFkg1bnGKFiaS//aFUEIoDACp92T6DuOrDHqlo3atuSYNB+8+4Vj0Xiqyp/OInlvf3QtyPwPwfXBDRWW5WKA==" saltValue="Ne/nilncXMv0f4AldwuSKg==" spinCount="100000" sheet="1" objects="1" scenarios="1"/>
  <pageMargins left="0.7" right="0.7" top="0.75" bottom="0.75" header="0.3" footer="0.3"/>
  <pageSetup paperSize="9" scale="51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087A2D-4121-E843-9A35-0AC9182A2164}">
  <sheetPr>
    <pageSetUpPr fitToPage="1"/>
  </sheetPr>
  <dimension ref="A1:I93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2" t="s">
        <v>49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45338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34" x14ac:dyDescent="0.2">
      <c r="A12" s="14" t="s">
        <v>50</v>
      </c>
      <c r="B12" s="15">
        <v>18800</v>
      </c>
      <c r="C12" s="16" t="s">
        <v>51</v>
      </c>
    </row>
    <row r="13" spans="1:3" x14ac:dyDescent="0.2">
      <c r="A13" s="14"/>
      <c r="B13" s="15"/>
      <c r="C13" s="16"/>
    </row>
    <row r="14" spans="1:3" x14ac:dyDescent="0.2">
      <c r="A14" s="14"/>
      <c r="B14" s="15"/>
      <c r="C14" s="16"/>
    </row>
    <row r="15" spans="1:3" x14ac:dyDescent="0.2">
      <c r="A15" s="17" t="s">
        <v>10</v>
      </c>
      <c r="B15" s="15"/>
      <c r="C15" s="16"/>
    </row>
    <row r="16" spans="1:3" x14ac:dyDescent="0.2">
      <c r="A16" s="14"/>
      <c r="B16" s="15"/>
      <c r="C16" s="16"/>
    </row>
    <row r="17" spans="1:3" ht="17" x14ac:dyDescent="0.2">
      <c r="A17" s="14" t="s">
        <v>52</v>
      </c>
      <c r="B17" s="15">
        <f>-B82</f>
        <v>-2121.0499999999997</v>
      </c>
      <c r="C17" s="16" t="s">
        <v>53</v>
      </c>
    </row>
    <row r="18" spans="1:3" x14ac:dyDescent="0.2">
      <c r="A18" s="14"/>
      <c r="B18" s="15"/>
      <c r="C18" s="16"/>
    </row>
    <row r="19" spans="1:3" x14ac:dyDescent="0.2">
      <c r="A19" s="4"/>
      <c r="B19" s="10"/>
    </row>
    <row r="20" spans="1:3" x14ac:dyDescent="0.2">
      <c r="A20" s="18" t="s">
        <v>13</v>
      </c>
      <c r="B20" s="19">
        <f>B12-B82</f>
        <v>16678.95</v>
      </c>
      <c r="C20" s="20"/>
    </row>
    <row r="21" spans="1:3" x14ac:dyDescent="0.2">
      <c r="A21" s="2"/>
    </row>
    <row r="22" spans="1:3" x14ac:dyDescent="0.2">
      <c r="A22" s="2"/>
    </row>
    <row r="23" spans="1:3" x14ac:dyDescent="0.2">
      <c r="A23" s="7" t="s">
        <v>14</v>
      </c>
      <c r="B23" s="7"/>
      <c r="C23" s="21"/>
    </row>
    <row r="24" spans="1:3" x14ac:dyDescent="0.2">
      <c r="A24" s="2" t="s">
        <v>15</v>
      </c>
      <c r="B24" s="3"/>
      <c r="C24" s="22"/>
    </row>
    <row r="25" spans="1:3" x14ac:dyDescent="0.2">
      <c r="A25" s="12">
        <v>45322</v>
      </c>
      <c r="B25" s="23"/>
      <c r="C25" s="23"/>
    </row>
    <row r="26" spans="1:3" x14ac:dyDescent="0.2">
      <c r="A26" s="13"/>
      <c r="B26" s="24"/>
      <c r="C26" s="23"/>
    </row>
    <row r="27" spans="1:3" x14ac:dyDescent="0.2">
      <c r="A27" s="2" t="s">
        <v>16</v>
      </c>
      <c r="B27" s="23"/>
      <c r="C27" s="23"/>
    </row>
    <row r="28" spans="1:3" x14ac:dyDescent="0.2">
      <c r="A28" s="25"/>
      <c r="B28" s="23"/>
      <c r="C28" s="25"/>
    </row>
    <row r="29" spans="1:3" x14ac:dyDescent="0.2">
      <c r="A29" s="13"/>
      <c r="B29" s="23"/>
      <c r="C29" s="23"/>
    </row>
    <row r="30" spans="1:3" ht="17" x14ac:dyDescent="0.2">
      <c r="A30" s="14" t="s">
        <v>17</v>
      </c>
      <c r="B30" s="26">
        <v>13609.823</v>
      </c>
      <c r="C30" s="16" t="s">
        <v>53</v>
      </c>
    </row>
    <row r="31" spans="1:3" x14ac:dyDescent="0.2">
      <c r="A31" s="14" t="s">
        <v>19</v>
      </c>
      <c r="B31" s="26"/>
      <c r="C31" s="16"/>
    </row>
    <row r="32" spans="1:3" ht="17" x14ac:dyDescent="0.2">
      <c r="A32" s="1" t="s">
        <v>20</v>
      </c>
      <c r="B32" s="26">
        <v>2448.9650000000001</v>
      </c>
      <c r="C32" s="16" t="s">
        <v>53</v>
      </c>
    </row>
    <row r="33" spans="1:3" x14ac:dyDescent="0.2">
      <c r="A33" s="14"/>
      <c r="B33" s="26"/>
      <c r="C33" s="11"/>
    </row>
    <row r="34" spans="1:3" x14ac:dyDescent="0.2">
      <c r="A34" s="1" t="s">
        <v>21</v>
      </c>
      <c r="B34" s="26"/>
      <c r="C34" s="11"/>
    </row>
    <row r="35" spans="1:3" x14ac:dyDescent="0.2">
      <c r="A35" s="14"/>
      <c r="B35" s="26"/>
      <c r="C35" s="11"/>
    </row>
    <row r="36" spans="1:3" x14ac:dyDescent="0.2">
      <c r="A36" s="14" t="s">
        <v>22</v>
      </c>
      <c r="B36" s="26"/>
      <c r="C36" s="16"/>
    </row>
    <row r="37" spans="1:3" x14ac:dyDescent="0.2">
      <c r="A37" s="14" t="s">
        <v>23</v>
      </c>
      <c r="B37" s="26"/>
      <c r="C37" s="11"/>
    </row>
    <row r="38" spans="1:3" x14ac:dyDescent="0.2">
      <c r="A38" s="14"/>
      <c r="B38" s="26"/>
      <c r="C38" s="11"/>
    </row>
    <row r="39" spans="1:3" x14ac:dyDescent="0.2">
      <c r="A39" s="14" t="s">
        <v>24</v>
      </c>
      <c r="B39" s="26"/>
      <c r="C39" s="11"/>
    </row>
    <row r="40" spans="1:3" x14ac:dyDescent="0.2">
      <c r="A40" s="14" t="s">
        <v>25</v>
      </c>
      <c r="B40" s="26"/>
      <c r="C40" s="16"/>
    </row>
    <row r="41" spans="1:3" x14ac:dyDescent="0.2">
      <c r="A41" s="14" t="s">
        <v>26</v>
      </c>
      <c r="B41" s="26"/>
      <c r="C41" s="11"/>
    </row>
    <row r="42" spans="1:3" x14ac:dyDescent="0.2">
      <c r="A42" s="14" t="s">
        <v>27</v>
      </c>
      <c r="B42" s="26"/>
      <c r="C42" s="11"/>
    </row>
    <row r="43" spans="1:3" x14ac:dyDescent="0.2">
      <c r="A43" s="14"/>
      <c r="B43" s="26"/>
      <c r="C43" s="11"/>
    </row>
    <row r="44" spans="1:3" ht="17" x14ac:dyDescent="0.2">
      <c r="A44" s="14" t="s">
        <v>28</v>
      </c>
      <c r="B44" s="26">
        <v>217.5</v>
      </c>
      <c r="C44" s="16" t="s">
        <v>53</v>
      </c>
    </row>
    <row r="45" spans="1:3" x14ac:dyDescent="0.2">
      <c r="A45" s="14" t="s">
        <v>29</v>
      </c>
      <c r="B45" s="26"/>
      <c r="C45" s="11"/>
    </row>
    <row r="46" spans="1:3" x14ac:dyDescent="0.2">
      <c r="A46" s="14" t="s">
        <v>30</v>
      </c>
      <c r="B46" s="26"/>
      <c r="C46" s="16"/>
    </row>
    <row r="47" spans="1:3" ht="17" x14ac:dyDescent="0.2">
      <c r="A47" s="14" t="s">
        <v>31</v>
      </c>
      <c r="B47" s="26">
        <v>1.2490000000000001</v>
      </c>
      <c r="C47" s="16" t="s">
        <v>53</v>
      </c>
    </row>
    <row r="48" spans="1:3" x14ac:dyDescent="0.2">
      <c r="A48" s="14"/>
      <c r="B48" s="26"/>
      <c r="C48" s="11"/>
    </row>
    <row r="49" spans="1:3" ht="17" x14ac:dyDescent="0.2">
      <c r="A49" s="14" t="s">
        <v>32</v>
      </c>
      <c r="B49" s="26">
        <v>49.093000000000004</v>
      </c>
      <c r="C49" s="16" t="s">
        <v>53</v>
      </c>
    </row>
    <row r="50" spans="1:3" x14ac:dyDescent="0.2">
      <c r="A50" s="14"/>
      <c r="B50" s="26"/>
      <c r="C50" s="11"/>
    </row>
    <row r="51" spans="1:3" x14ac:dyDescent="0.2">
      <c r="A51" s="14" t="s">
        <v>33</v>
      </c>
      <c r="B51" s="26">
        <f>SUM(B36:B49)</f>
        <v>267.84199999999998</v>
      </c>
      <c r="C51" s="11"/>
    </row>
    <row r="52" spans="1:3" x14ac:dyDescent="0.2">
      <c r="A52" s="28"/>
      <c r="B52" s="29"/>
      <c r="C52" s="30"/>
    </row>
    <row r="53" spans="1:3" x14ac:dyDescent="0.2">
      <c r="A53" s="31" t="s">
        <v>14</v>
      </c>
      <c r="B53" s="32">
        <f>B32+B51</f>
        <v>2716.8070000000002</v>
      </c>
      <c r="C53" s="45"/>
    </row>
    <row r="54" spans="1:3" x14ac:dyDescent="0.2">
      <c r="B54" s="10"/>
      <c r="C54" s="11"/>
    </row>
    <row r="55" spans="1:3" x14ac:dyDescent="0.2">
      <c r="B55" s="3"/>
      <c r="C55" s="10"/>
    </row>
    <row r="56" spans="1:3" x14ac:dyDescent="0.2">
      <c r="A56" s="34" t="s">
        <v>34</v>
      </c>
      <c r="B56" s="35">
        <f>ROUND((B20/B30),1)</f>
        <v>1.2</v>
      </c>
      <c r="C56" s="10"/>
    </row>
    <row r="57" spans="1:3" x14ac:dyDescent="0.2">
      <c r="A57" s="34" t="s">
        <v>35</v>
      </c>
      <c r="B57" s="35">
        <f>ROUND((B20/B32),1)</f>
        <v>6.8</v>
      </c>
      <c r="C57" s="10"/>
    </row>
    <row r="58" spans="1:3" x14ac:dyDescent="0.2">
      <c r="A58" s="34" t="s">
        <v>37</v>
      </c>
      <c r="B58" s="35">
        <f>ROUND((B20/B53),1)</f>
        <v>6.1</v>
      </c>
      <c r="C58" s="10"/>
    </row>
    <row r="61" spans="1:3" x14ac:dyDescent="0.2">
      <c r="A61" s="7" t="s">
        <v>38</v>
      </c>
      <c r="B61" s="8"/>
      <c r="C61" s="9"/>
    </row>
    <row r="62" spans="1:3" x14ac:dyDescent="0.2">
      <c r="C62" s="10"/>
    </row>
    <row r="63" spans="1:3" x14ac:dyDescent="0.2">
      <c r="A63" s="14" t="s">
        <v>54</v>
      </c>
    </row>
    <row r="64" spans="1:3" x14ac:dyDescent="0.2">
      <c r="A64" t="s">
        <v>55</v>
      </c>
    </row>
    <row r="65" spans="1:3" x14ac:dyDescent="0.2">
      <c r="A65" s="14" t="s">
        <v>56</v>
      </c>
    </row>
    <row r="66" spans="1:3" x14ac:dyDescent="0.2">
      <c r="A66" t="s">
        <v>57</v>
      </c>
      <c r="C66" s="11"/>
    </row>
    <row r="67" spans="1:3" x14ac:dyDescent="0.2">
      <c r="C67" s="11"/>
    </row>
    <row r="68" spans="1:3" x14ac:dyDescent="0.2">
      <c r="A68" s="37"/>
      <c r="B68" s="37"/>
      <c r="C68" s="9"/>
    </row>
    <row r="69" spans="1:3" x14ac:dyDescent="0.2">
      <c r="C69" s="38"/>
    </row>
    <row r="70" spans="1:3" x14ac:dyDescent="0.2">
      <c r="C70" s="38"/>
    </row>
    <row r="71" spans="1:3" x14ac:dyDescent="0.2">
      <c r="B71" s="3" t="s">
        <v>3</v>
      </c>
    </row>
    <row r="72" spans="1:3" x14ac:dyDescent="0.2">
      <c r="B72" s="3"/>
    </row>
    <row r="73" spans="1:3" x14ac:dyDescent="0.2">
      <c r="B73" s="5" t="s">
        <v>5</v>
      </c>
    </row>
    <row r="74" spans="1:3" x14ac:dyDescent="0.2">
      <c r="B74" s="5"/>
    </row>
    <row r="75" spans="1:3" x14ac:dyDescent="0.2">
      <c r="B75" s="46">
        <v>45322</v>
      </c>
    </row>
    <row r="76" spans="1:3" x14ac:dyDescent="0.2">
      <c r="A76" s="2" t="s">
        <v>16</v>
      </c>
      <c r="B76" s="5"/>
    </row>
    <row r="77" spans="1:3" x14ac:dyDescent="0.2">
      <c r="A77" s="40"/>
      <c r="B77" s="5"/>
    </row>
    <row r="79" spans="1:3" ht="17" x14ac:dyDescent="0.2">
      <c r="A79" s="14" t="s">
        <v>44</v>
      </c>
      <c r="B79" s="15">
        <v>2145.1619999999998</v>
      </c>
      <c r="C79" s="16" t="s">
        <v>53</v>
      </c>
    </row>
    <row r="80" spans="1:3" ht="17" x14ac:dyDescent="0.2">
      <c r="A80" s="14" t="s">
        <v>58</v>
      </c>
      <c r="B80" s="15">
        <v>-24.111999999999998</v>
      </c>
      <c r="C80" s="16" t="s">
        <v>53</v>
      </c>
    </row>
    <row r="81" spans="1:9" x14ac:dyDescent="0.2">
      <c r="A81" t="s">
        <v>59</v>
      </c>
      <c r="B81" s="29"/>
      <c r="C81" s="16"/>
    </row>
    <row r="82" spans="1:9" x14ac:dyDescent="0.2">
      <c r="A82" s="2" t="s">
        <v>60</v>
      </c>
      <c r="B82" s="42">
        <f>SUM(B79:B81)</f>
        <v>2121.0499999999997</v>
      </c>
    </row>
    <row r="85" spans="1:9" x14ac:dyDescent="0.2">
      <c r="A85" s="43" t="s">
        <v>48</v>
      </c>
    </row>
    <row r="89" spans="1:9" x14ac:dyDescent="0.2">
      <c r="E89" s="16"/>
      <c r="F89" s="16"/>
      <c r="G89" s="16"/>
      <c r="H89" s="16"/>
      <c r="I89" s="16"/>
    </row>
    <row r="92" spans="1:9" x14ac:dyDescent="0.2">
      <c r="B92" s="44"/>
    </row>
    <row r="93" spans="1:9" x14ac:dyDescent="0.2">
      <c r="B93" s="44"/>
    </row>
  </sheetData>
  <sheetProtection algorithmName="SHA-512" hashValue="Lfns9iGWqowqY4i3WNd6WrxePl/WxBuxUjHNFVVLoeDDKpk4I+bk+GmEULraldxsCqzs7XS4+KnJhDY1y+7jgA==" saltValue="v9Zy0AaYpOx2iFm9T/JktQ==" spinCount="100000" sheet="1" objects="1" scenarios="1"/>
  <pageMargins left="0.7" right="0.7" top="0.75" bottom="0.75" header="0.3" footer="0.3"/>
  <pageSetup paperSize="9" scale="56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DB5C92-DD0C-D040-838B-2A5EDC0CFB8B}">
  <sheetPr>
    <pageSetUpPr fitToPage="1"/>
  </sheetPr>
  <dimension ref="A1:J104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3" width="12.6640625" customWidth="1"/>
    <col min="4" max="4" width="80.6640625" customWidth="1"/>
    <col min="5" max="5" width="20.5" bestFit="1" customWidth="1"/>
    <col min="6" max="10" width="10.83203125" customWidth="1"/>
  </cols>
  <sheetData>
    <row r="1" spans="1:4" x14ac:dyDescent="0.2">
      <c r="A1" s="1" t="s">
        <v>0</v>
      </c>
      <c r="B1" s="1" t="s">
        <v>61</v>
      </c>
      <c r="C1" s="1"/>
      <c r="D1" s="1"/>
    </row>
    <row r="2" spans="1:4" x14ac:dyDescent="0.2">
      <c r="A2" s="2"/>
    </row>
    <row r="3" spans="1:4" x14ac:dyDescent="0.2">
      <c r="A3" s="2" t="s">
        <v>2</v>
      </c>
      <c r="B3" s="3" t="s">
        <v>3</v>
      </c>
      <c r="C3" s="3" t="s">
        <v>62</v>
      </c>
      <c r="D3" s="4"/>
    </row>
    <row r="4" spans="1:4" x14ac:dyDescent="0.2">
      <c r="A4" s="2"/>
      <c r="B4" s="3"/>
      <c r="C4" s="3"/>
      <c r="D4" s="4"/>
    </row>
    <row r="5" spans="1:4" x14ac:dyDescent="0.2">
      <c r="A5" s="2" t="s">
        <v>4</v>
      </c>
      <c r="B5" s="5" t="s">
        <v>5</v>
      </c>
      <c r="C5" s="5" t="s">
        <v>5</v>
      </c>
    </row>
    <row r="6" spans="1:4" x14ac:dyDescent="0.2">
      <c r="A6" s="2"/>
      <c r="B6" s="6"/>
      <c r="C6" s="6"/>
    </row>
    <row r="7" spans="1:4" x14ac:dyDescent="0.2">
      <c r="A7" s="7" t="s">
        <v>6</v>
      </c>
      <c r="B7" s="8"/>
      <c r="C7" s="8"/>
      <c r="D7" s="9"/>
    </row>
    <row r="8" spans="1:4" x14ac:dyDescent="0.2">
      <c r="A8" s="2" t="s">
        <v>7</v>
      </c>
      <c r="B8" s="10"/>
      <c r="C8" s="10"/>
      <c r="D8" s="11"/>
    </row>
    <row r="9" spans="1:4" x14ac:dyDescent="0.2">
      <c r="A9" s="12">
        <v>45427</v>
      </c>
      <c r="B9" s="10"/>
      <c r="C9" s="10"/>
      <c r="D9" s="11"/>
    </row>
    <row r="10" spans="1:4" x14ac:dyDescent="0.2">
      <c r="A10" s="13"/>
      <c r="B10" s="10"/>
      <c r="C10" s="10"/>
      <c r="D10" s="11"/>
    </row>
    <row r="11" spans="1:4" x14ac:dyDescent="0.2">
      <c r="A11" s="2" t="s">
        <v>16</v>
      </c>
      <c r="B11" s="10"/>
      <c r="C11" s="10"/>
      <c r="D11" s="11"/>
    </row>
    <row r="12" spans="1:4" x14ac:dyDescent="0.2">
      <c r="A12" s="25">
        <v>0.79568000000000005</v>
      </c>
      <c r="B12" s="10"/>
      <c r="C12" s="10"/>
      <c r="D12" s="11" t="s">
        <v>63</v>
      </c>
    </row>
    <row r="13" spans="1:4" x14ac:dyDescent="0.2">
      <c r="A13" s="2"/>
      <c r="B13" s="10"/>
      <c r="C13" s="10"/>
      <c r="D13" s="11"/>
    </row>
    <row r="14" spans="1:4" x14ac:dyDescent="0.2">
      <c r="A14" s="2"/>
      <c r="B14" s="10"/>
      <c r="C14" s="10"/>
      <c r="D14" s="11"/>
    </row>
    <row r="15" spans="1:4" ht="34" x14ac:dyDescent="0.2">
      <c r="A15" s="14" t="s">
        <v>50</v>
      </c>
      <c r="B15" s="15">
        <f>C15*A12</f>
        <v>32714.383200000004</v>
      </c>
      <c r="C15" s="15">
        <f>31800+9315</f>
        <v>41115</v>
      </c>
      <c r="D15" s="16" t="s">
        <v>64</v>
      </c>
    </row>
    <row r="16" spans="1:4" x14ac:dyDescent="0.2">
      <c r="A16" s="14"/>
      <c r="B16" s="15"/>
      <c r="C16" s="15"/>
      <c r="D16" s="16"/>
    </row>
    <row r="17" spans="1:4" ht="34" x14ac:dyDescent="0.2">
      <c r="A17" s="14" t="s">
        <v>65</v>
      </c>
      <c r="B17" s="15">
        <f>C17*A12</f>
        <v>113623.10400000001</v>
      </c>
      <c r="C17" s="15">
        <v>142800</v>
      </c>
      <c r="D17" s="16" t="s">
        <v>64</v>
      </c>
    </row>
    <row r="18" spans="1:4" x14ac:dyDescent="0.2">
      <c r="A18" s="14"/>
      <c r="B18" s="15"/>
      <c r="C18" s="15"/>
      <c r="D18" s="16"/>
    </row>
    <row r="19" spans="1:4" ht="51" x14ac:dyDescent="0.2">
      <c r="A19" s="14" t="s">
        <v>66</v>
      </c>
      <c r="B19" s="41">
        <f>C19*A12</f>
        <v>2625.7440000000001</v>
      </c>
      <c r="C19" s="41">
        <v>3300</v>
      </c>
      <c r="D19" s="16" t="s">
        <v>67</v>
      </c>
    </row>
    <row r="20" spans="1:4" x14ac:dyDescent="0.2">
      <c r="A20" s="14"/>
      <c r="B20" s="15"/>
      <c r="C20" s="15"/>
      <c r="D20" s="16"/>
    </row>
    <row r="21" spans="1:4" x14ac:dyDescent="0.2">
      <c r="A21" s="1" t="s">
        <v>68</v>
      </c>
      <c r="B21" s="15">
        <f>SUM(B15:B19)</f>
        <v>148963.23120000001</v>
      </c>
      <c r="C21" s="15">
        <f>SUM(C15:C19)</f>
        <v>187215</v>
      </c>
      <c r="D21" s="16"/>
    </row>
    <row r="22" spans="1:4" x14ac:dyDescent="0.2">
      <c r="A22" s="14"/>
      <c r="B22" s="15"/>
      <c r="C22" s="15"/>
      <c r="D22" s="16"/>
    </row>
    <row r="23" spans="1:4" x14ac:dyDescent="0.2">
      <c r="A23" s="14"/>
      <c r="B23" s="15"/>
      <c r="C23" s="15"/>
      <c r="D23" s="47"/>
    </row>
    <row r="24" spans="1:4" x14ac:dyDescent="0.2">
      <c r="A24" s="17" t="s">
        <v>10</v>
      </c>
      <c r="B24" s="15"/>
      <c r="C24" s="15"/>
      <c r="D24" s="16"/>
    </row>
    <row r="25" spans="1:4" x14ac:dyDescent="0.2">
      <c r="A25" s="14"/>
      <c r="B25" s="15"/>
      <c r="C25" s="15"/>
      <c r="D25" s="16"/>
    </row>
    <row r="26" spans="1:4" ht="34" x14ac:dyDescent="0.2">
      <c r="A26" s="14" t="s">
        <v>11</v>
      </c>
      <c r="B26" s="15">
        <f>-B93</f>
        <v>15199.07936</v>
      </c>
      <c r="C26" s="15">
        <f>-C93</f>
        <v>19102</v>
      </c>
      <c r="D26" s="16" t="s">
        <v>69</v>
      </c>
    </row>
    <row r="27" spans="1:4" x14ac:dyDescent="0.2">
      <c r="A27" s="14"/>
      <c r="B27" s="15"/>
      <c r="C27" s="15"/>
      <c r="D27" s="16"/>
    </row>
    <row r="28" spans="1:4" x14ac:dyDescent="0.2">
      <c r="A28" s="4"/>
      <c r="B28" s="10"/>
      <c r="C28" s="10"/>
    </row>
    <row r="29" spans="1:4" x14ac:dyDescent="0.2">
      <c r="A29" s="18" t="s">
        <v>13</v>
      </c>
      <c r="B29" s="19">
        <f>B21-B93</f>
        <v>164162.31056000001</v>
      </c>
      <c r="C29" s="19">
        <f>C21-C93</f>
        <v>206317</v>
      </c>
      <c r="D29" s="20"/>
    </row>
    <row r="30" spans="1:4" x14ac:dyDescent="0.2">
      <c r="A30" s="2"/>
    </row>
    <row r="31" spans="1:4" x14ac:dyDescent="0.2">
      <c r="A31" s="2"/>
    </row>
    <row r="32" spans="1:4" x14ac:dyDescent="0.2">
      <c r="A32" s="7" t="s">
        <v>14</v>
      </c>
      <c r="B32" s="7"/>
      <c r="C32" s="7"/>
      <c r="D32" s="21"/>
    </row>
    <row r="33" spans="1:4" x14ac:dyDescent="0.2">
      <c r="A33" s="2" t="s">
        <v>15</v>
      </c>
      <c r="B33" s="3"/>
      <c r="C33" s="3"/>
      <c r="D33" s="22"/>
    </row>
    <row r="34" spans="1:4" x14ac:dyDescent="0.2">
      <c r="A34" s="12">
        <v>45291</v>
      </c>
      <c r="B34" s="23"/>
      <c r="C34" s="23"/>
      <c r="D34" s="23"/>
    </row>
    <row r="35" spans="1:4" x14ac:dyDescent="0.2">
      <c r="A35" s="13"/>
      <c r="B35" s="24"/>
      <c r="C35" s="24"/>
      <c r="D35" s="23"/>
    </row>
    <row r="36" spans="1:4" x14ac:dyDescent="0.2">
      <c r="A36" s="2" t="s">
        <v>16</v>
      </c>
      <c r="B36" s="23"/>
      <c r="C36" s="23"/>
      <c r="D36" s="23"/>
    </row>
    <row r="37" spans="1:4" x14ac:dyDescent="0.2">
      <c r="A37" s="25"/>
      <c r="B37" s="23"/>
      <c r="C37" s="23"/>
      <c r="D37" s="25"/>
    </row>
    <row r="38" spans="1:4" x14ac:dyDescent="0.2">
      <c r="A38" s="13"/>
      <c r="B38" s="23"/>
      <c r="C38" s="23"/>
      <c r="D38" s="23"/>
    </row>
    <row r="39" spans="1:4" ht="17" x14ac:dyDescent="0.2">
      <c r="A39" s="14" t="s">
        <v>17</v>
      </c>
      <c r="B39" s="26">
        <v>80981</v>
      </c>
      <c r="C39" s="26"/>
      <c r="D39" s="16" t="s">
        <v>70</v>
      </c>
    </row>
    <row r="40" spans="1:4" x14ac:dyDescent="0.2">
      <c r="A40" s="14" t="s">
        <v>19</v>
      </c>
      <c r="B40" s="26"/>
      <c r="C40" s="26"/>
      <c r="D40" s="16"/>
    </row>
    <row r="41" spans="1:4" ht="17" x14ac:dyDescent="0.2">
      <c r="A41" s="1" t="s">
        <v>20</v>
      </c>
      <c r="B41" s="26">
        <v>7472</v>
      </c>
      <c r="C41" s="26"/>
      <c r="D41" s="16" t="s">
        <v>70</v>
      </c>
    </row>
    <row r="42" spans="1:4" x14ac:dyDescent="0.2">
      <c r="A42" s="14"/>
      <c r="B42" s="26"/>
      <c r="C42" s="26"/>
      <c r="D42" s="11"/>
    </row>
    <row r="43" spans="1:4" x14ac:dyDescent="0.2">
      <c r="A43" s="1" t="s">
        <v>21</v>
      </c>
      <c r="B43" s="26"/>
      <c r="C43" s="26"/>
      <c r="D43" s="11"/>
    </row>
    <row r="44" spans="1:4" x14ac:dyDescent="0.2">
      <c r="A44" s="14"/>
      <c r="B44" s="26"/>
      <c r="C44" s="26"/>
      <c r="D44" s="11"/>
    </row>
    <row r="45" spans="1:4" x14ac:dyDescent="0.2">
      <c r="A45" s="14" t="s">
        <v>22</v>
      </c>
      <c r="B45" s="26"/>
      <c r="C45" s="26"/>
      <c r="D45" s="16"/>
    </row>
    <row r="46" spans="1:4" ht="17" x14ac:dyDescent="0.2">
      <c r="A46" s="14" t="s">
        <v>23</v>
      </c>
      <c r="B46" s="26">
        <v>308</v>
      </c>
      <c r="C46" s="26"/>
      <c r="D46" s="16" t="s">
        <v>70</v>
      </c>
    </row>
    <row r="47" spans="1:4" x14ac:dyDescent="0.2">
      <c r="A47" s="14"/>
      <c r="B47" s="26"/>
      <c r="C47" s="26"/>
      <c r="D47" s="11"/>
    </row>
    <row r="48" spans="1:4" x14ac:dyDescent="0.2">
      <c r="A48" s="14" t="s">
        <v>24</v>
      </c>
      <c r="B48" s="26"/>
      <c r="C48" s="26"/>
      <c r="D48" s="11"/>
    </row>
    <row r="49" spans="1:4" ht="34" x14ac:dyDescent="0.2">
      <c r="A49" s="14" t="s">
        <v>71</v>
      </c>
      <c r="B49" s="26">
        <v>75</v>
      </c>
      <c r="C49" s="26"/>
      <c r="D49" s="16" t="s">
        <v>72</v>
      </c>
    </row>
    <row r="50" spans="1:4" x14ac:dyDescent="0.2">
      <c r="A50" s="14" t="s">
        <v>26</v>
      </c>
      <c r="B50" s="26"/>
      <c r="C50" s="26"/>
      <c r="D50" s="11"/>
    </row>
    <row r="51" spans="1:4" x14ac:dyDescent="0.2">
      <c r="A51" s="1" t="s">
        <v>73</v>
      </c>
      <c r="B51" s="26"/>
      <c r="C51" s="26"/>
      <c r="D51" s="11"/>
    </row>
    <row r="52" spans="1:4" ht="17" x14ac:dyDescent="0.2">
      <c r="A52" s="48" t="s">
        <v>74</v>
      </c>
      <c r="B52" s="26">
        <v>365</v>
      </c>
      <c r="C52" s="26"/>
      <c r="D52" s="16" t="s">
        <v>70</v>
      </c>
    </row>
    <row r="53" spans="1:4" ht="17" x14ac:dyDescent="0.2">
      <c r="A53" s="48" t="s">
        <v>75</v>
      </c>
      <c r="B53" s="26">
        <v>4297</v>
      </c>
      <c r="C53" s="26"/>
      <c r="D53" s="16" t="s">
        <v>70</v>
      </c>
    </row>
    <row r="54" spans="1:4" x14ac:dyDescent="0.2">
      <c r="A54" s="14"/>
      <c r="B54" s="26"/>
      <c r="C54" s="26"/>
      <c r="D54" s="11"/>
    </row>
    <row r="55" spans="1:4" x14ac:dyDescent="0.2">
      <c r="A55" s="14" t="s">
        <v>28</v>
      </c>
      <c r="B55" s="26"/>
      <c r="C55" s="26"/>
      <c r="D55" s="16"/>
    </row>
    <row r="56" spans="1:4" x14ac:dyDescent="0.2">
      <c r="A56" s="14" t="s">
        <v>29</v>
      </c>
      <c r="B56" s="26"/>
      <c r="C56" s="26"/>
      <c r="D56" s="11"/>
    </row>
    <row r="57" spans="1:4" x14ac:dyDescent="0.2">
      <c r="A57" s="14" t="s">
        <v>30</v>
      </c>
      <c r="B57" s="26"/>
      <c r="C57" s="26"/>
      <c r="D57" s="16"/>
    </row>
    <row r="58" spans="1:4" ht="17" x14ac:dyDescent="0.2">
      <c r="A58" s="14" t="s">
        <v>31</v>
      </c>
      <c r="B58" s="26">
        <v>7027</v>
      </c>
      <c r="C58" s="26"/>
      <c r="D58" s="16" t="s">
        <v>70</v>
      </c>
    </row>
    <row r="59" spans="1:4" ht="17" x14ac:dyDescent="0.2">
      <c r="A59" s="14" t="s">
        <v>76</v>
      </c>
      <c r="B59" s="26">
        <v>1286</v>
      </c>
      <c r="C59" s="26"/>
      <c r="D59" s="16" t="s">
        <v>70</v>
      </c>
    </row>
    <row r="60" spans="1:4" x14ac:dyDescent="0.2">
      <c r="A60" s="14"/>
      <c r="B60" s="26"/>
      <c r="C60" s="26"/>
      <c r="D60" s="11"/>
    </row>
    <row r="61" spans="1:4" ht="17" x14ac:dyDescent="0.2">
      <c r="A61" s="14" t="s">
        <v>32</v>
      </c>
      <c r="B61" s="26">
        <v>2923</v>
      </c>
      <c r="C61" s="26"/>
      <c r="D61" s="16" t="s">
        <v>70</v>
      </c>
    </row>
    <row r="62" spans="1:4" x14ac:dyDescent="0.2">
      <c r="A62" s="14"/>
      <c r="B62" s="26"/>
      <c r="C62" s="26"/>
      <c r="D62" s="11"/>
    </row>
    <row r="63" spans="1:4" x14ac:dyDescent="0.2">
      <c r="A63" s="14" t="s">
        <v>33</v>
      </c>
      <c r="B63" s="26">
        <f>SUM(B45:B61)</f>
        <v>16281</v>
      </c>
      <c r="C63" s="26"/>
      <c r="D63" s="11"/>
    </row>
    <row r="64" spans="1:4" x14ac:dyDescent="0.2">
      <c r="A64" s="28"/>
      <c r="B64" s="29"/>
      <c r="C64" s="29"/>
      <c r="D64" s="30"/>
    </row>
    <row r="65" spans="1:4" x14ac:dyDescent="0.2">
      <c r="A65" s="31" t="s">
        <v>14</v>
      </c>
      <c r="B65" s="32">
        <f>B41+B63</f>
        <v>23753</v>
      </c>
      <c r="C65" s="32"/>
      <c r="D65" s="45"/>
    </row>
    <row r="66" spans="1:4" x14ac:dyDescent="0.2">
      <c r="B66" s="10"/>
      <c r="C66" s="10"/>
      <c r="D66" s="11"/>
    </row>
    <row r="67" spans="1:4" x14ac:dyDescent="0.2">
      <c r="C67" s="3"/>
      <c r="D67" s="10"/>
    </row>
    <row r="68" spans="1:4" x14ac:dyDescent="0.2">
      <c r="A68" s="34" t="s">
        <v>34</v>
      </c>
      <c r="B68" s="35">
        <f>ROUND((B29/B39),1)</f>
        <v>2</v>
      </c>
      <c r="C68" s="49"/>
      <c r="D68" s="26"/>
    </row>
    <row r="69" spans="1:4" x14ac:dyDescent="0.2">
      <c r="A69" s="34" t="s">
        <v>35</v>
      </c>
      <c r="B69" s="35">
        <f>ROUND((B29/B41),1)</f>
        <v>22</v>
      </c>
      <c r="C69" s="49"/>
      <c r="D69" s="10"/>
    </row>
    <row r="70" spans="1:4" x14ac:dyDescent="0.2">
      <c r="A70" s="34" t="s">
        <v>37</v>
      </c>
      <c r="B70" s="35">
        <f>ROUND((B29/B65),1)</f>
        <v>6.9</v>
      </c>
      <c r="C70" s="49"/>
      <c r="D70" s="10"/>
    </row>
    <row r="73" spans="1:4" x14ac:dyDescent="0.2">
      <c r="A73" s="7" t="s">
        <v>38</v>
      </c>
      <c r="B73" s="8"/>
      <c r="C73" s="8"/>
      <c r="D73" s="9"/>
    </row>
    <row r="74" spans="1:4" x14ac:dyDescent="0.2">
      <c r="D74" s="10"/>
    </row>
    <row r="75" spans="1:4" x14ac:dyDescent="0.2">
      <c r="A75" s="14" t="s">
        <v>77</v>
      </c>
    </row>
    <row r="76" spans="1:4" x14ac:dyDescent="0.2">
      <c r="A76" s="14" t="s">
        <v>78</v>
      </c>
    </row>
    <row r="77" spans="1:4" x14ac:dyDescent="0.2">
      <c r="A77" t="s">
        <v>79</v>
      </c>
    </row>
    <row r="78" spans="1:4" x14ac:dyDescent="0.2">
      <c r="D78" s="11"/>
    </row>
    <row r="79" spans="1:4" x14ac:dyDescent="0.2">
      <c r="A79" s="37"/>
      <c r="B79" s="37"/>
      <c r="C79" s="37"/>
      <c r="D79" s="9"/>
    </row>
    <row r="80" spans="1:4" x14ac:dyDescent="0.2">
      <c r="D80" s="38"/>
    </row>
    <row r="81" spans="1:4" x14ac:dyDescent="0.2">
      <c r="D81" s="38"/>
    </row>
    <row r="82" spans="1:4" x14ac:dyDescent="0.2">
      <c r="B82" s="3" t="s">
        <v>3</v>
      </c>
      <c r="C82" s="3" t="s">
        <v>3</v>
      </c>
    </row>
    <row r="83" spans="1:4" x14ac:dyDescent="0.2">
      <c r="B83" s="3"/>
      <c r="C83" s="3"/>
    </row>
    <row r="84" spans="1:4" x14ac:dyDescent="0.2">
      <c r="B84" s="5" t="s">
        <v>5</v>
      </c>
      <c r="C84" s="5" t="s">
        <v>5</v>
      </c>
    </row>
    <row r="85" spans="1:4" x14ac:dyDescent="0.2">
      <c r="B85" s="5"/>
      <c r="C85" s="5"/>
    </row>
    <row r="86" spans="1:4" x14ac:dyDescent="0.2">
      <c r="B86" s="46">
        <v>45427</v>
      </c>
      <c r="C86" s="46">
        <v>45427</v>
      </c>
    </row>
    <row r="87" spans="1:4" x14ac:dyDescent="0.2">
      <c r="A87" s="2" t="s">
        <v>16</v>
      </c>
      <c r="B87" s="5"/>
      <c r="C87" s="5"/>
    </row>
    <row r="88" spans="1:4" x14ac:dyDescent="0.2">
      <c r="A88" s="40">
        <f>A12</f>
        <v>0.79568000000000005</v>
      </c>
      <c r="B88" s="5"/>
      <c r="C88" s="5"/>
      <c r="D88" s="11" t="s">
        <v>63</v>
      </c>
    </row>
    <row r="90" spans="1:4" ht="34" x14ac:dyDescent="0.2">
      <c r="A90" s="14" t="s">
        <v>44</v>
      </c>
      <c r="B90" s="15">
        <f>C90*A88</f>
        <v>7411.7592000000004</v>
      </c>
      <c r="C90" s="15">
        <v>9315</v>
      </c>
      <c r="D90" s="16" t="s">
        <v>64</v>
      </c>
    </row>
    <row r="91" spans="1:4" ht="34" x14ac:dyDescent="0.2">
      <c r="A91" s="14" t="s">
        <v>80</v>
      </c>
      <c r="B91" s="15">
        <f>C91*A88</f>
        <v>-22610.83856</v>
      </c>
      <c r="C91" s="15">
        <v>-28417</v>
      </c>
      <c r="D91" s="16" t="s">
        <v>64</v>
      </c>
    </row>
    <row r="92" spans="1:4" x14ac:dyDescent="0.2">
      <c r="A92" t="s">
        <v>59</v>
      </c>
      <c r="B92" s="29"/>
      <c r="C92" s="29"/>
      <c r="D92" s="16"/>
    </row>
    <row r="93" spans="1:4" x14ac:dyDescent="0.2">
      <c r="A93" s="2" t="s">
        <v>11</v>
      </c>
      <c r="B93" s="42">
        <f>SUM(B90:B92)</f>
        <v>-15199.07936</v>
      </c>
      <c r="C93" s="42">
        <f>SUM(C90:C92)</f>
        <v>-19102</v>
      </c>
    </row>
    <row r="96" spans="1:4" x14ac:dyDescent="0.2">
      <c r="A96" s="43" t="s">
        <v>48</v>
      </c>
    </row>
    <row r="100" spans="2:10" x14ac:dyDescent="0.2">
      <c r="F100" s="16"/>
      <c r="G100" s="16"/>
      <c r="H100" s="16"/>
      <c r="I100" s="16"/>
      <c r="J100" s="16"/>
    </row>
    <row r="103" spans="2:10" x14ac:dyDescent="0.2">
      <c r="B103" s="44"/>
      <c r="C103" s="44"/>
    </row>
    <row r="104" spans="2:10" x14ac:dyDescent="0.2">
      <c r="B104" s="44"/>
      <c r="C104" s="44"/>
    </row>
  </sheetData>
  <sheetProtection algorithmName="SHA-512" hashValue="z8JMI5sP9RhjrseDL3sNHfWtXCecUN9d9p5CuT0+U5UeaB68VLYy07wT2OjyV86H4JaONvN51YlEuQzFW50A7g==" saltValue="yJQ9huqh6/LuSpc2awRI9w==" spinCount="100000" sheet="1" objects="1" scenarios="1"/>
  <pageMargins left="0.7" right="0.7" top="0.75" bottom="0.75" header="0.3" footer="0.3"/>
  <pageSetup paperSize="9" scale="46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Glacier Energy Serv 110124</vt:lpstr>
      <vt:lpstr>Contact Solar 160224</vt:lpstr>
      <vt:lpstr>CTL UK Holdco 150524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Constantine Mossios</dc:creator>
  <cp:lastModifiedBy>Constantine Mossios</cp:lastModifiedBy>
  <dcterms:created xsi:type="dcterms:W3CDTF">2025-05-22T11:23:45Z</dcterms:created>
  <dcterms:modified xsi:type="dcterms:W3CDTF">2025-05-22T13:39:44Z</dcterms:modified>
</cp:coreProperties>
</file>