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 – Services/"/>
    </mc:Choice>
  </mc:AlternateContent>
  <xr:revisionPtr revIDLastSave="0" documentId="13_ncr:1_{D8FBC070-C6BF-9940-95D5-FF94F9B1279F}" xr6:coauthVersionLast="47" xr6:coauthVersionMax="47" xr10:uidLastSave="{00000000-0000-0000-0000-000000000000}"/>
  <workbookProtection workbookAlgorithmName="SHA-512" workbookHashValue="7ocl3ZtT/SLwEGUzvphCBO6EBldBsLVXAcvKdPTRqLiayh60Uqp3d2hzqDb1DUDeFiUeZYR0s2RtOyXVvobfcg==" workbookSaltValue="0gDu//lU/oQpUk1Y6ds6yw==" workbookSpinCount="100000" lockStructure="1"/>
  <bookViews>
    <workbookView xWindow="780" yWindow="1000" windowWidth="27640" windowHeight="15760" xr2:uid="{7EF8F7FC-453F-FF45-9DBF-F7A7BBAD782E}"/>
  </bookViews>
  <sheets>
    <sheet name="Agility Impact Holdings 050124" sheetId="3" r:id="rId1"/>
    <sheet name="Shortridge 300424" sheetId="1" r:id="rId2"/>
    <sheet name="Empire Linen Services 020924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3" l="1"/>
  <c r="B86" i="3"/>
  <c r="B21" i="3" s="1"/>
  <c r="B45" i="3"/>
  <c r="B36" i="3"/>
  <c r="B16" i="3"/>
  <c r="B24" i="3" s="1"/>
  <c r="B57" i="3" l="1"/>
  <c r="B62" i="3"/>
  <c r="B60" i="3"/>
  <c r="B83" i="2" l="1"/>
  <c r="B52" i="2"/>
  <c r="B32" i="2"/>
  <c r="B54" i="2" s="1"/>
  <c r="B20" i="2"/>
  <c r="B59" i="2" l="1"/>
  <c r="B57" i="2"/>
  <c r="B58" i="2"/>
  <c r="B18" i="1" l="1"/>
  <c r="B25" i="1" s="1"/>
  <c r="B16" i="1"/>
  <c r="B14" i="1"/>
  <c r="B87" i="1"/>
  <c r="B56" i="1"/>
  <c r="B58" i="1" s="1"/>
  <c r="C18" i="1"/>
  <c r="B63" i="1" l="1"/>
  <c r="B62" i="1"/>
  <c r="B61" i="1"/>
</calcChain>
</file>

<file path=xl/sharedStrings.xml><?xml version="1.0" encoding="utf-8"?>
<sst xmlns="http://schemas.openxmlformats.org/spreadsheetml/2006/main" count="177" uniqueCount="76">
  <si>
    <t>Target Company</t>
  </si>
  <si>
    <t>Shortridge Ltd</t>
  </si>
  <si>
    <t>Currency</t>
  </si>
  <si>
    <t>GBP</t>
  </si>
  <si>
    <t>CAD</t>
  </si>
  <si>
    <t>Display</t>
  </si>
  <si>
    <t>000s</t>
  </si>
  <si>
    <t>Enterprise Value</t>
  </si>
  <si>
    <t>Date Completed:</t>
  </si>
  <si>
    <t>CAD/GBP Exchange Rate:</t>
  </si>
  <si>
    <t>Source: www.oanda.com - as at 30/04/2024</t>
  </si>
  <si>
    <t>Cash consideration (GBP)</t>
  </si>
  <si>
    <t>Source: K-Bro Linen Systems Inc Interim condensed consolidated financial statements Q3 2024; note 14 Business Acquisition - Shortridge</t>
  </si>
  <si>
    <t>Fair-value of contingent consideration (GBP)</t>
  </si>
  <si>
    <t>Total consideration</t>
  </si>
  <si>
    <t>Adjustments:</t>
  </si>
  <si>
    <t>EV</t>
  </si>
  <si>
    <t>Normalised EBITDA</t>
  </si>
  <si>
    <t>Reporting Date:</t>
  </si>
  <si>
    <t>USD/GBP Exchange Rate:</t>
  </si>
  <si>
    <t>Revenue</t>
  </si>
  <si>
    <t>Source: Shortridge Ltd financial statements for the year ended 30/09/2023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</si>
  <si>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</si>
  <si>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</si>
  <si>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</si>
  <si>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</si>
  <si>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</si>
  <si>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</si>
  <si>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</si>
  <si>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</si>
  <si>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</si>
  <si>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</si>
  <si>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</si>
  <si>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</si>
  <si>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</si>
  <si>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</si>
  <si>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</si>
  <si>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</si>
  <si>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</si>
  <si>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</si>
  <si>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</si>
  <si>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Shortridge Ltd financial statements for the year ended 30/09/2023</t>
  </si>
  <si>
    <t>K-Bro Linen Inc press release dated 30/04/2024</t>
  </si>
  <si>
    <t>Shortridge Ltd PSC02 notice dated 01/05/2024</t>
  </si>
  <si>
    <t>K-Bro Linen Systems Inc Interim condensed consolidated financial statements Q3 2024</t>
  </si>
  <si>
    <t>00/00/2000</t>
  </si>
  <si>
    <t>Cash and cash Equivalents</t>
  </si>
  <si>
    <t>Source:</t>
  </si>
  <si>
    <t>Debt</t>
  </si>
  <si>
    <t>Lease Liabilities</t>
  </si>
  <si>
    <t>Net debt</t>
  </si>
  <si>
    <t>© 2025 Business Valuation Benchmarks Ltd</t>
  </si>
  <si>
    <t>Empire Linen Services Limited</t>
  </si>
  <si>
    <t>Consideration (GBP)</t>
  </si>
  <si>
    <t>Source: Johnson Service Group plc press release dated 11/09/2024; on a debt free, cash free basis</t>
  </si>
  <si>
    <t>Source: www.marketscreener.com "GlobalData Plc completed the acquisition of Business Trade Media International Limited" dated 29/08/2024; management accounts</t>
  </si>
  <si>
    <t>Profit before tax</t>
  </si>
  <si>
    <t>Source: Empire Linen Services Limited financial statements for the year ended 30/06/2023; previous year depreciation expense used a estimate</t>
  </si>
  <si>
    <t>Empire Linen Services Limited financial statements for the year ended 30/06/2023</t>
  </si>
  <si>
    <t>www.marketscreener.com "GlobalData Plc completed the acquisition of Business Trade Media International Limited" dated 29/08/2024</t>
  </si>
  <si>
    <t>Empire Linen Services Limited PSC02 notice dated 03/09/2024</t>
  </si>
  <si>
    <t>Johnson Service Group plc press release dated 11 Sep 2024</t>
  </si>
  <si>
    <t>Note: As at the Year End 30/06/2023 the company did not have any outstanding bank loans therefore Finance costs are assumed to  be immaterial and Profit before tax used as proxy for operating profit</t>
  </si>
  <si>
    <t>Agility Impact Holdings Limited</t>
  </si>
  <si>
    <t>Source: M Group Services Limited annual report and financial statements for the year ended 31/03/2024; consideration at 22/12/2023</t>
  </si>
  <si>
    <t>Shares consideration (GBP)</t>
  </si>
  <si>
    <t>Source: M Group Services Limited annual report and financial statements for the year ended 31/03/2024</t>
  </si>
  <si>
    <t>Cash acquired</t>
  </si>
  <si>
    <t>Source: Agility Impact Holdings Limited consolidated financial statements for the year ended 30/09/2023</t>
  </si>
  <si>
    <t>Source: Agility Impact Holdings Limited consolidated financial statements for the year ended 30/09/2023; relate to the sale of Agility Impact to M Group Services</t>
  </si>
  <si>
    <t>N/A</t>
  </si>
  <si>
    <t>Agility Impact Holdings Limited consolidated financial statements for the year ended 30/09/2023</t>
  </si>
  <si>
    <t>Agility Impact Holdings Limited PSC02 notice dated 03/01/2024</t>
  </si>
  <si>
    <t>M Group Services Limited news release dated 05/01/2024</t>
  </si>
  <si>
    <t>M Group Services Limited annual report and financial statements for the year ended 31/03/2024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</si>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</sst>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  <xf numFmtId="167" fontId="2" fillId="2" borderId="4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46F68-1DCF-1343-AC0F-FB2BBD9F3CF5}">
  <sheetPr>
    <pageSetUpPr fitToPage="1"/>
  </sheetPr>
  <dimension ref="A1:I97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45296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11</v>
      </c>
      <c r="B12" s="16">
        <v>57400</v>
      </c>
      <c r="C12" s="17" t="s">
        <v>64</v>
      </c>
    </row>
    <row r="13" spans="1:3" x14ac:dyDescent="0.2">
      <c r="A13" s="15"/>
      <c r="B13" s="16"/>
      <c r="C13" s="17"/>
    </row>
    <row r="14" spans="1:3" ht="34" x14ac:dyDescent="0.2">
      <c r="A14" s="15" t="s">
        <v>65</v>
      </c>
      <c r="B14" s="18">
        <v>2300</v>
      </c>
      <c r="C14" s="17" t="s">
        <v>66</v>
      </c>
    </row>
    <row r="15" spans="1:3" x14ac:dyDescent="0.2">
      <c r="A15" s="15"/>
      <c r="B15" s="16"/>
      <c r="C15" s="17"/>
    </row>
    <row r="16" spans="1:3" x14ac:dyDescent="0.2">
      <c r="A16" s="1" t="s">
        <v>14</v>
      </c>
      <c r="B16" s="16">
        <f>SUM(B12:B14)</f>
        <v>59700</v>
      </c>
      <c r="C16" s="17"/>
    </row>
    <row r="17" spans="1:3" x14ac:dyDescent="0.2">
      <c r="A17" s="1"/>
      <c r="B17" s="16"/>
      <c r="C17" s="17"/>
    </row>
    <row r="18" spans="1:3" x14ac:dyDescent="0.2">
      <c r="A18" s="15"/>
      <c r="B18" s="16"/>
      <c r="C18" s="17"/>
    </row>
    <row r="19" spans="1:3" x14ac:dyDescent="0.2">
      <c r="A19" s="19" t="s">
        <v>15</v>
      </c>
      <c r="B19" s="16"/>
      <c r="C19" s="17"/>
    </row>
    <row r="20" spans="1:3" x14ac:dyDescent="0.2">
      <c r="A20" s="15"/>
      <c r="B20" s="16"/>
      <c r="C20" s="17"/>
    </row>
    <row r="21" spans="1:3" ht="34" x14ac:dyDescent="0.2">
      <c r="A21" s="15" t="s">
        <v>67</v>
      </c>
      <c r="B21" s="16">
        <f>-B86</f>
        <v>-4000</v>
      </c>
      <c r="C21" s="17" t="s">
        <v>66</v>
      </c>
    </row>
    <row r="22" spans="1:3" x14ac:dyDescent="0.2">
      <c r="A22" s="15"/>
      <c r="B22" s="16"/>
      <c r="C22" s="17"/>
    </row>
    <row r="23" spans="1:3" x14ac:dyDescent="0.2">
      <c r="A23" s="4"/>
      <c r="B23" s="10"/>
    </row>
    <row r="24" spans="1:3" x14ac:dyDescent="0.2">
      <c r="A24" s="20" t="s">
        <v>16</v>
      </c>
      <c r="B24" s="21">
        <f>B16-B86</f>
        <v>55700</v>
      </c>
      <c r="C24" s="22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17</v>
      </c>
      <c r="B27" s="7"/>
      <c r="C27" s="23"/>
    </row>
    <row r="28" spans="1:3" x14ac:dyDescent="0.2">
      <c r="A28" s="2" t="s">
        <v>18</v>
      </c>
      <c r="B28" s="3"/>
      <c r="C28" s="24"/>
    </row>
    <row r="29" spans="1:3" x14ac:dyDescent="0.2">
      <c r="A29" s="12">
        <v>45199</v>
      </c>
      <c r="B29" s="25"/>
      <c r="C29" s="25"/>
    </row>
    <row r="30" spans="1:3" x14ac:dyDescent="0.2">
      <c r="A30" s="13"/>
      <c r="B30" s="26"/>
      <c r="C30" s="25"/>
    </row>
    <row r="31" spans="1:3" x14ac:dyDescent="0.2">
      <c r="A31" s="2" t="s">
        <v>19</v>
      </c>
      <c r="B31" s="25"/>
      <c r="C31" s="25"/>
    </row>
    <row r="32" spans="1:3" x14ac:dyDescent="0.2">
      <c r="A32" s="27"/>
      <c r="B32" s="25"/>
      <c r="C32" s="27"/>
    </row>
    <row r="33" spans="1:3" x14ac:dyDescent="0.2">
      <c r="A33" s="13"/>
      <c r="B33" s="25"/>
      <c r="C33" s="25"/>
    </row>
    <row r="34" spans="1:3" ht="34" x14ac:dyDescent="0.2">
      <c r="A34" s="15" t="s">
        <v>20</v>
      </c>
      <c r="B34" s="28">
        <v>66597.822</v>
      </c>
      <c r="C34" s="17" t="s">
        <v>68</v>
      </c>
    </row>
    <row r="35" spans="1:3" x14ac:dyDescent="0.2">
      <c r="A35" s="15" t="s">
        <v>22</v>
      </c>
      <c r="B35" s="28"/>
      <c r="C35" s="17"/>
    </row>
    <row r="36" spans="1:3" ht="34" x14ac:dyDescent="0.2">
      <c r="A36" s="1" t="s">
        <v>23</v>
      </c>
      <c r="B36" s="28">
        <f>701.858-645</f>
        <v>56.857999999999947</v>
      </c>
      <c r="C36" s="17" t="s">
        <v>68</v>
      </c>
    </row>
    <row r="37" spans="1:3" x14ac:dyDescent="0.2">
      <c r="A37" s="15"/>
      <c r="B37" s="28"/>
      <c r="C37" s="11"/>
    </row>
    <row r="38" spans="1:3" x14ac:dyDescent="0.2">
      <c r="A38" s="1" t="s">
        <v>24</v>
      </c>
      <c r="B38" s="28"/>
      <c r="C38" s="11"/>
    </row>
    <row r="39" spans="1:3" x14ac:dyDescent="0.2">
      <c r="A39" s="15"/>
      <c r="B39" s="28"/>
      <c r="C39" s="11"/>
    </row>
    <row r="40" spans="1:3" x14ac:dyDescent="0.2">
      <c r="A40" s="15" t="s">
        <v>25</v>
      </c>
      <c r="B40" s="28"/>
      <c r="C40" s="17"/>
    </row>
    <row r="41" spans="1:3" x14ac:dyDescent="0.2">
      <c r="A41" s="15" t="s">
        <v>26</v>
      </c>
      <c r="B41" s="28"/>
      <c r="C41" s="11"/>
    </row>
    <row r="42" spans="1:3" x14ac:dyDescent="0.2">
      <c r="A42" s="15"/>
      <c r="B42" s="28"/>
      <c r="C42" s="11"/>
    </row>
    <row r="43" spans="1:3" x14ac:dyDescent="0.2">
      <c r="A43" s="15" t="s">
        <v>27</v>
      </c>
      <c r="B43" s="28"/>
      <c r="C43" s="11"/>
    </row>
    <row r="44" spans="1:3" x14ac:dyDescent="0.2">
      <c r="A44" s="15" t="s">
        <v>28</v>
      </c>
      <c r="B44" s="28"/>
      <c r="C44" s="17"/>
    </row>
    <row r="45" spans="1:3" ht="34" x14ac:dyDescent="0.2">
      <c r="A45" s="15" t="s">
        <v>29</v>
      </c>
      <c r="B45" s="28">
        <f>2650.382+567.02</f>
        <v>3217.402</v>
      </c>
      <c r="C45" s="17" t="s">
        <v>68</v>
      </c>
    </row>
    <row r="46" spans="1:3" ht="34" x14ac:dyDescent="0.2">
      <c r="A46" s="15" t="s">
        <v>30</v>
      </c>
      <c r="B46" s="28">
        <v>645</v>
      </c>
      <c r="C46" s="17" t="s">
        <v>69</v>
      </c>
    </row>
    <row r="47" spans="1:3" x14ac:dyDescent="0.2">
      <c r="A47" s="15"/>
      <c r="B47" s="28"/>
      <c r="C47" s="11"/>
    </row>
    <row r="48" spans="1:3" x14ac:dyDescent="0.2">
      <c r="A48" s="15" t="s">
        <v>31</v>
      </c>
      <c r="B48" s="28"/>
      <c r="C48" s="17"/>
    </row>
    <row r="49" spans="1:3" x14ac:dyDescent="0.2">
      <c r="A49" s="15" t="s">
        <v>32</v>
      </c>
      <c r="B49" s="28"/>
      <c r="C49" s="11"/>
    </row>
    <row r="50" spans="1:3" x14ac:dyDescent="0.2">
      <c r="A50" s="15" t="s">
        <v>33</v>
      </c>
      <c r="B50" s="28"/>
      <c r="C50" s="17"/>
    </row>
    <row r="51" spans="1:3" ht="34" x14ac:dyDescent="0.2">
      <c r="A51" s="15" t="s">
        <v>34</v>
      </c>
      <c r="B51" s="28">
        <v>2584.2600000000002</v>
      </c>
      <c r="C51" s="17" t="s">
        <v>68</v>
      </c>
    </row>
    <row r="52" spans="1:3" x14ac:dyDescent="0.2">
      <c r="A52" s="15"/>
      <c r="B52" s="28"/>
      <c r="C52" s="11"/>
    </row>
    <row r="53" spans="1:3" ht="34" x14ac:dyDescent="0.2">
      <c r="A53" s="15" t="s">
        <v>35</v>
      </c>
      <c r="B53" s="28">
        <v>45.264000000000003</v>
      </c>
      <c r="C53" s="17" t="s">
        <v>68</v>
      </c>
    </row>
    <row r="54" spans="1:3" x14ac:dyDescent="0.2">
      <c r="A54" s="15"/>
      <c r="B54" s="28"/>
      <c r="C54" s="11"/>
    </row>
    <row r="55" spans="1:3" x14ac:dyDescent="0.2">
      <c r="A55" s="15" t="s">
        <v>36</v>
      </c>
      <c r="B55" s="28">
        <f>SUM(B40:B53)</f>
        <v>6491.9260000000004</v>
      </c>
      <c r="C55" s="11"/>
    </row>
    <row r="56" spans="1:3" x14ac:dyDescent="0.2">
      <c r="A56" s="29"/>
      <c r="B56" s="30"/>
      <c r="C56" s="31"/>
    </row>
    <row r="57" spans="1:3" x14ac:dyDescent="0.2">
      <c r="A57" s="32" t="s">
        <v>17</v>
      </c>
      <c r="B57" s="33">
        <f>B36+B55</f>
        <v>6548.7840000000006</v>
      </c>
      <c r="C57" s="34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37</v>
      </c>
      <c r="B60" s="36">
        <f>ROUND((B24/B34),1)</f>
        <v>0.8</v>
      </c>
      <c r="C60" s="10"/>
    </row>
    <row r="61" spans="1:3" x14ac:dyDescent="0.2">
      <c r="A61" s="35" t="s">
        <v>38</v>
      </c>
      <c r="B61" s="46" t="s">
        <v>70</v>
      </c>
      <c r="C61" s="10"/>
    </row>
    <row r="62" spans="1:3" x14ac:dyDescent="0.2">
      <c r="A62" s="35" t="s">
        <v>39</v>
      </c>
      <c r="B62" s="36">
        <f>ROUND((B24/B57),1)</f>
        <v>8.5</v>
      </c>
      <c r="C62" s="10"/>
    </row>
    <row r="65" spans="1:3" x14ac:dyDescent="0.2">
      <c r="A65" s="7" t="s">
        <v>40</v>
      </c>
      <c r="B65" s="8"/>
      <c r="C65" s="9"/>
    </row>
    <row r="66" spans="1:3" x14ac:dyDescent="0.2">
      <c r="C66" s="10"/>
    </row>
    <row r="67" spans="1:3" x14ac:dyDescent="0.2">
      <c r="A67" s="15" t="s">
        <v>71</v>
      </c>
    </row>
    <row r="68" spans="1:3" x14ac:dyDescent="0.2">
      <c r="A68" s="15" t="s">
        <v>72</v>
      </c>
    </row>
    <row r="69" spans="1:3" x14ac:dyDescent="0.2">
      <c r="A69" t="s">
        <v>73</v>
      </c>
    </row>
    <row r="70" spans="1:3" x14ac:dyDescent="0.2">
      <c r="A70" s="15" t="s">
        <v>74</v>
      </c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6</v>
      </c>
    </row>
    <row r="78" spans="1:3" x14ac:dyDescent="0.2">
      <c r="B78" s="5"/>
    </row>
    <row r="79" spans="1:3" x14ac:dyDescent="0.2">
      <c r="B79" s="40">
        <v>45296</v>
      </c>
    </row>
    <row r="80" spans="1:3" x14ac:dyDescent="0.2">
      <c r="A80" s="2" t="s">
        <v>19</v>
      </c>
      <c r="B80" s="5"/>
    </row>
    <row r="81" spans="1:9" x14ac:dyDescent="0.2">
      <c r="A81" s="41"/>
      <c r="B81" s="5"/>
    </row>
    <row r="83" spans="1:9" ht="34" x14ac:dyDescent="0.2">
      <c r="A83" s="15" t="s">
        <v>75</v>
      </c>
      <c r="B83" s="16">
        <v>4000</v>
      </c>
      <c r="C83" s="17" t="s">
        <v>66</v>
      </c>
    </row>
    <row r="84" spans="1:9" x14ac:dyDescent="0.2">
      <c r="A84" s="15" t="s">
        <v>48</v>
      </c>
      <c r="B84" s="16"/>
      <c r="C84" s="17"/>
    </row>
    <row r="85" spans="1:9" x14ac:dyDescent="0.2">
      <c r="A85" t="s">
        <v>49</v>
      </c>
      <c r="B85" s="30"/>
      <c r="C85" s="17"/>
    </row>
    <row r="86" spans="1:9" x14ac:dyDescent="0.2">
      <c r="A86" s="2" t="s">
        <v>67</v>
      </c>
      <c r="B86" s="43">
        <f>SUM(B83:B85)</f>
        <v>4000</v>
      </c>
    </row>
    <row r="89" spans="1:9" x14ac:dyDescent="0.2">
      <c r="A89" s="44" t="s">
        <v>51</v>
      </c>
    </row>
    <row r="93" spans="1:9" x14ac:dyDescent="0.2">
      <c r="E93" s="17"/>
      <c r="F93" s="17"/>
      <c r="G93" s="17"/>
      <c r="H93" s="17"/>
      <c r="I93" s="17"/>
    </row>
    <row r="96" spans="1:9" x14ac:dyDescent="0.2">
      <c r="B96" s="45"/>
    </row>
    <row r="97" spans="2:2" x14ac:dyDescent="0.2">
      <c r="B97" s="45"/>
    </row>
  </sheetData>
  <sheetProtection algorithmName="SHA-512" hashValue="su647nK+cRWJwS6iv/zh5YxqLiCa1Nn/OoTDgzFGpHJe97E91OlNm93XZndx+kb3Kw4KamANDkJVnHVbqvQa9w==" saltValue="jcBBulzfBIeyDjHr4M77ww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F55A5-A826-0340-9758-9BC66E763F2A}">
  <sheetPr>
    <pageSetUpPr fitToPage="1"/>
  </sheetPr>
  <dimension ref="A1:J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45412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4">
        <v>0.58389000000000002</v>
      </c>
      <c r="B12" s="10"/>
      <c r="C12" s="10"/>
      <c r="D12" s="11" t="s">
        <v>10</v>
      </c>
    </row>
    <row r="13" spans="1:4" x14ac:dyDescent="0.2">
      <c r="A13" s="13"/>
      <c r="B13" s="10"/>
      <c r="C13" s="10"/>
      <c r="D13" s="11"/>
    </row>
    <row r="14" spans="1:4" ht="34" x14ac:dyDescent="0.2">
      <c r="A14" s="15" t="s">
        <v>11</v>
      </c>
      <c r="B14" s="16">
        <f>C14*A12</f>
        <v>20684.887139999999</v>
      </c>
      <c r="C14" s="16">
        <v>35426</v>
      </c>
      <c r="D14" s="17" t="s">
        <v>12</v>
      </c>
    </row>
    <row r="15" spans="1:4" x14ac:dyDescent="0.2">
      <c r="A15" s="15"/>
      <c r="B15" s="16"/>
      <c r="C15" s="16"/>
      <c r="D15" s="17"/>
    </row>
    <row r="16" spans="1:4" ht="34" x14ac:dyDescent="0.2">
      <c r="A16" s="15" t="s">
        <v>13</v>
      </c>
      <c r="B16" s="18">
        <f>C16*A12</f>
        <v>5415.5797499999999</v>
      </c>
      <c r="C16" s="18">
        <v>9275</v>
      </c>
      <c r="D16" s="17" t="s">
        <v>12</v>
      </c>
    </row>
    <row r="17" spans="1:4" x14ac:dyDescent="0.2">
      <c r="A17" s="15"/>
      <c r="B17" s="16"/>
      <c r="C17" s="16"/>
      <c r="D17" s="17"/>
    </row>
    <row r="18" spans="1:4" x14ac:dyDescent="0.2">
      <c r="A18" s="1" t="s">
        <v>14</v>
      </c>
      <c r="B18" s="16">
        <f>SUM(B14:B16)</f>
        <v>26100.46689</v>
      </c>
      <c r="C18" s="16">
        <f>SUM(C14:C16)</f>
        <v>44701</v>
      </c>
      <c r="D18" s="17"/>
    </row>
    <row r="19" spans="1:4" x14ac:dyDescent="0.2">
      <c r="A19" s="15"/>
      <c r="B19" s="16"/>
      <c r="C19" s="16"/>
      <c r="D19" s="17"/>
    </row>
    <row r="20" spans="1:4" hidden="1" x14ac:dyDescent="0.2">
      <c r="A20" s="19" t="s">
        <v>15</v>
      </c>
      <c r="B20" s="16"/>
      <c r="C20" s="16"/>
      <c r="D20" s="17"/>
    </row>
    <row r="21" spans="1:4" hidden="1" x14ac:dyDescent="0.2">
      <c r="A21" s="15"/>
      <c r="B21" s="16"/>
      <c r="C21" s="16"/>
      <c r="D21" s="17"/>
    </row>
    <row r="22" spans="1:4" hidden="1" x14ac:dyDescent="0.2">
      <c r="A22" s="15"/>
      <c r="B22" s="16"/>
      <c r="C22" s="16"/>
      <c r="D22" s="17"/>
    </row>
    <row r="23" spans="1:4" hidden="1" x14ac:dyDescent="0.2">
      <c r="A23" s="15"/>
      <c r="B23" s="16"/>
      <c r="C23" s="16"/>
      <c r="D23" s="17"/>
    </row>
    <row r="24" spans="1:4" x14ac:dyDescent="0.2">
      <c r="A24" s="4"/>
      <c r="B24" s="10"/>
      <c r="C24" s="10"/>
    </row>
    <row r="25" spans="1:4" x14ac:dyDescent="0.2">
      <c r="A25" s="20" t="s">
        <v>16</v>
      </c>
      <c r="B25" s="21">
        <f>B18-B95</f>
        <v>26100.46689</v>
      </c>
      <c r="C25" s="21"/>
      <c r="D25" s="22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17</v>
      </c>
      <c r="B28" s="7"/>
      <c r="C28" s="7"/>
      <c r="D28" s="23"/>
    </row>
    <row r="29" spans="1:4" x14ac:dyDescent="0.2">
      <c r="A29" s="2" t="s">
        <v>18</v>
      </c>
      <c r="B29" s="3"/>
      <c r="C29" s="3"/>
      <c r="D29" s="24"/>
    </row>
    <row r="30" spans="1:4" x14ac:dyDescent="0.2">
      <c r="A30" s="12">
        <v>45199</v>
      </c>
      <c r="B30" s="25"/>
      <c r="C30" s="25"/>
      <c r="D30" s="25"/>
    </row>
    <row r="31" spans="1:4" x14ac:dyDescent="0.2">
      <c r="A31" s="13"/>
      <c r="B31" s="26"/>
      <c r="C31" s="26"/>
      <c r="D31" s="25"/>
    </row>
    <row r="32" spans="1:4" x14ac:dyDescent="0.2">
      <c r="A32" s="2" t="s">
        <v>19</v>
      </c>
      <c r="B32" s="25"/>
      <c r="C32" s="25"/>
      <c r="D32" s="25"/>
    </row>
    <row r="33" spans="1:4" x14ac:dyDescent="0.2">
      <c r="A33" s="27"/>
      <c r="B33" s="25"/>
      <c r="C33" s="25"/>
      <c r="D33" s="27"/>
    </row>
    <row r="34" spans="1:4" x14ac:dyDescent="0.2">
      <c r="A34" s="13"/>
      <c r="B34" s="25"/>
      <c r="C34" s="25"/>
      <c r="D34" s="25"/>
    </row>
    <row r="35" spans="1:4" ht="17" x14ac:dyDescent="0.2">
      <c r="A35" s="15" t="s">
        <v>20</v>
      </c>
      <c r="B35" s="28">
        <v>11806.629000000001</v>
      </c>
      <c r="C35" s="28"/>
      <c r="D35" s="17" t="s">
        <v>21</v>
      </c>
    </row>
    <row r="36" spans="1:4" x14ac:dyDescent="0.2">
      <c r="A36" s="15" t="s">
        <v>22</v>
      </c>
      <c r="B36" s="28"/>
      <c r="C36" s="28"/>
      <c r="D36" s="17"/>
    </row>
    <row r="37" spans="1:4" ht="17" x14ac:dyDescent="0.2">
      <c r="A37" s="1" t="s">
        <v>23</v>
      </c>
      <c r="B37" s="28">
        <v>2052.2220000000002</v>
      </c>
      <c r="C37" s="28"/>
      <c r="D37" s="17" t="s">
        <v>21</v>
      </c>
    </row>
    <row r="38" spans="1:4" x14ac:dyDescent="0.2">
      <c r="A38" s="15"/>
      <c r="B38" s="28"/>
      <c r="C38" s="28"/>
      <c r="D38" s="11"/>
    </row>
    <row r="39" spans="1:4" x14ac:dyDescent="0.2">
      <c r="A39" s="1" t="s">
        <v>24</v>
      </c>
      <c r="B39" s="28"/>
      <c r="C39" s="28"/>
      <c r="D39" s="11"/>
    </row>
    <row r="40" spans="1:4" x14ac:dyDescent="0.2">
      <c r="A40" s="15"/>
      <c r="B40" s="28"/>
      <c r="C40" s="28"/>
      <c r="D40" s="11"/>
    </row>
    <row r="41" spans="1:4" ht="17" x14ac:dyDescent="0.2">
      <c r="A41" s="15" t="s">
        <v>25</v>
      </c>
      <c r="B41" s="28">
        <v>-8.4049999999999994</v>
      </c>
      <c r="C41" s="28"/>
      <c r="D41" s="17" t="s">
        <v>21</v>
      </c>
    </row>
    <row r="42" spans="1:4" x14ac:dyDescent="0.2">
      <c r="A42" s="15" t="s">
        <v>26</v>
      </c>
      <c r="B42" s="28"/>
      <c r="C42" s="28"/>
      <c r="D42" s="11"/>
    </row>
    <row r="43" spans="1:4" x14ac:dyDescent="0.2">
      <c r="A43" s="15"/>
      <c r="B43" s="28"/>
      <c r="C43" s="28"/>
      <c r="D43" s="11"/>
    </row>
    <row r="44" spans="1:4" x14ac:dyDescent="0.2">
      <c r="A44" s="15" t="s">
        <v>27</v>
      </c>
      <c r="B44" s="28"/>
      <c r="C44" s="28"/>
      <c r="D44" s="11"/>
    </row>
    <row r="45" spans="1:4" x14ac:dyDescent="0.2">
      <c r="A45" s="15" t="s">
        <v>28</v>
      </c>
      <c r="B45" s="28"/>
      <c r="C45" s="28"/>
      <c r="D45" s="17"/>
    </row>
    <row r="46" spans="1:4" x14ac:dyDescent="0.2">
      <c r="A46" s="15" t="s">
        <v>29</v>
      </c>
      <c r="B46" s="28"/>
      <c r="C46" s="28"/>
      <c r="D46" s="11"/>
    </row>
    <row r="47" spans="1:4" x14ac:dyDescent="0.2">
      <c r="A47" s="15" t="s">
        <v>30</v>
      </c>
      <c r="B47" s="28"/>
      <c r="C47" s="28"/>
      <c r="D47" s="11"/>
    </row>
    <row r="48" spans="1:4" x14ac:dyDescent="0.2">
      <c r="A48" s="15"/>
      <c r="B48" s="28"/>
      <c r="C48" s="28"/>
      <c r="D48" s="11"/>
    </row>
    <row r="49" spans="1:4" x14ac:dyDescent="0.2">
      <c r="A49" s="15" t="s">
        <v>31</v>
      </c>
      <c r="B49" s="28"/>
      <c r="C49" s="28"/>
      <c r="D49" s="17"/>
    </row>
    <row r="50" spans="1:4" x14ac:dyDescent="0.2">
      <c r="A50" s="15" t="s">
        <v>32</v>
      </c>
      <c r="B50" s="28"/>
      <c r="C50" s="28"/>
      <c r="D50" s="11"/>
    </row>
    <row r="51" spans="1:4" x14ac:dyDescent="0.2">
      <c r="A51" s="15" t="s">
        <v>33</v>
      </c>
      <c r="B51" s="28"/>
      <c r="C51" s="28"/>
      <c r="D51" s="17"/>
    </row>
    <row r="52" spans="1:4" x14ac:dyDescent="0.2">
      <c r="A52" s="15" t="s">
        <v>34</v>
      </c>
      <c r="B52" s="28"/>
      <c r="C52" s="28"/>
      <c r="D52" s="17"/>
    </row>
    <row r="53" spans="1:4" x14ac:dyDescent="0.2">
      <c r="A53" s="15"/>
      <c r="B53" s="28"/>
      <c r="C53" s="28"/>
      <c r="D53" s="11"/>
    </row>
    <row r="54" spans="1:4" ht="17" x14ac:dyDescent="0.2">
      <c r="A54" s="15" t="s">
        <v>35</v>
      </c>
      <c r="B54" s="28">
        <v>888.12800000000004</v>
      </c>
      <c r="C54" s="28"/>
      <c r="D54" s="17" t="s">
        <v>21</v>
      </c>
    </row>
    <row r="55" spans="1:4" x14ac:dyDescent="0.2">
      <c r="A55" s="15"/>
      <c r="B55" s="28"/>
      <c r="C55" s="28"/>
      <c r="D55" s="11"/>
    </row>
    <row r="56" spans="1:4" x14ac:dyDescent="0.2">
      <c r="A56" s="15" t="s">
        <v>36</v>
      </c>
      <c r="B56" s="28">
        <f>SUM(B41:B54)</f>
        <v>879.72300000000007</v>
      </c>
      <c r="C56" s="28"/>
      <c r="D56" s="11"/>
    </row>
    <row r="57" spans="1:4" x14ac:dyDescent="0.2">
      <c r="A57" s="29"/>
      <c r="B57" s="30"/>
      <c r="C57" s="30"/>
      <c r="D57" s="31"/>
    </row>
    <row r="58" spans="1:4" x14ac:dyDescent="0.2">
      <c r="A58" s="32" t="s">
        <v>17</v>
      </c>
      <c r="B58" s="33">
        <f>B37+B56</f>
        <v>2931.9450000000002</v>
      </c>
      <c r="C58" s="33"/>
      <c r="D58" s="34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5" t="s">
        <v>37</v>
      </c>
      <c r="B61" s="36">
        <f>ROUND((B25/B35),1)</f>
        <v>2.2000000000000002</v>
      </c>
      <c r="C61" s="37"/>
      <c r="D61" s="10"/>
    </row>
    <row r="62" spans="1:4" x14ac:dyDescent="0.2">
      <c r="A62" s="35" t="s">
        <v>38</v>
      </c>
      <c r="B62" s="36">
        <f>ROUND((B25/B37),1)</f>
        <v>12.7</v>
      </c>
      <c r="C62" s="37"/>
      <c r="D62" s="10"/>
    </row>
    <row r="63" spans="1:4" x14ac:dyDescent="0.2">
      <c r="A63" s="35" t="s">
        <v>39</v>
      </c>
      <c r="B63" s="36">
        <f>ROUND((B25/B58),1)</f>
        <v>8.9</v>
      </c>
      <c r="C63" s="37"/>
      <c r="D63" s="10"/>
    </row>
    <row r="66" spans="1:4" x14ac:dyDescent="0.2">
      <c r="A66" s="7" t="s">
        <v>40</v>
      </c>
      <c r="B66" s="8"/>
      <c r="C66" s="8"/>
      <c r="D66" s="9"/>
    </row>
    <row r="67" spans="1:4" x14ac:dyDescent="0.2">
      <c r="D67" s="10"/>
    </row>
    <row r="68" spans="1:4" x14ac:dyDescent="0.2">
      <c r="A68" s="15" t="s">
        <v>41</v>
      </c>
    </row>
    <row r="69" spans="1:4" x14ac:dyDescent="0.2">
      <c r="A69" t="s">
        <v>42</v>
      </c>
    </row>
    <row r="70" spans="1:4" x14ac:dyDescent="0.2">
      <c r="A70" s="15" t="s">
        <v>43</v>
      </c>
    </row>
    <row r="71" spans="1:4" x14ac:dyDescent="0.2">
      <c r="A71" s="15" t="s">
        <v>44</v>
      </c>
    </row>
    <row r="72" spans="1:4" x14ac:dyDescent="0.2">
      <c r="D72" s="11"/>
    </row>
    <row r="73" spans="1:4" x14ac:dyDescent="0.2">
      <c r="A73" s="38"/>
      <c r="B73" s="38"/>
      <c r="C73" s="38"/>
      <c r="D73" s="9"/>
    </row>
    <row r="74" spans="1:4" x14ac:dyDescent="0.2">
      <c r="D74" s="39"/>
    </row>
    <row r="75" spans="1:4" x14ac:dyDescent="0.2">
      <c r="D75" s="39"/>
    </row>
    <row r="76" spans="1:4" hidden="1" x14ac:dyDescent="0.2">
      <c r="B76" s="3" t="s">
        <v>3</v>
      </c>
      <c r="C76" s="3"/>
    </row>
    <row r="77" spans="1:4" hidden="1" x14ac:dyDescent="0.2">
      <c r="B77" s="3"/>
      <c r="C77" s="3"/>
    </row>
    <row r="78" spans="1:4" hidden="1" x14ac:dyDescent="0.2">
      <c r="B78" s="5" t="s">
        <v>6</v>
      </c>
      <c r="C78" s="5"/>
    </row>
    <row r="79" spans="1:4" hidden="1" x14ac:dyDescent="0.2">
      <c r="B79" s="5"/>
      <c r="C79" s="5"/>
    </row>
    <row r="80" spans="1:4" hidden="1" x14ac:dyDescent="0.2">
      <c r="B80" s="40" t="s">
        <v>45</v>
      </c>
      <c r="C80" s="40"/>
    </row>
    <row r="81" spans="1:10" hidden="1" x14ac:dyDescent="0.2">
      <c r="A81" s="2" t="s">
        <v>19</v>
      </c>
      <c r="B81" s="5"/>
      <c r="C81" s="5"/>
    </row>
    <row r="82" spans="1:10" hidden="1" x14ac:dyDescent="0.2">
      <c r="A82" s="41"/>
      <c r="B82" s="5"/>
      <c r="C82" s="5"/>
    </row>
    <row r="83" spans="1:10" hidden="1" x14ac:dyDescent="0.2"/>
    <row r="84" spans="1:10" ht="17" hidden="1" x14ac:dyDescent="0.2">
      <c r="A84" s="15" t="s">
        <v>46</v>
      </c>
      <c r="B84" s="16">
        <v>0</v>
      </c>
      <c r="C84" s="16"/>
      <c r="D84" s="17" t="s">
        <v>47</v>
      </c>
    </row>
    <row r="85" spans="1:10" hidden="1" x14ac:dyDescent="0.2">
      <c r="A85" s="15" t="s">
        <v>48</v>
      </c>
      <c r="B85" s="16"/>
      <c r="C85" s="16"/>
      <c r="D85" s="17"/>
    </row>
    <row r="86" spans="1:10" hidden="1" x14ac:dyDescent="0.2">
      <c r="A86" t="s">
        <v>49</v>
      </c>
      <c r="B86" s="30"/>
      <c r="C86" s="42"/>
      <c r="D86" s="17"/>
    </row>
    <row r="87" spans="1:10" hidden="1" x14ac:dyDescent="0.2">
      <c r="A87" s="2" t="s">
        <v>50</v>
      </c>
      <c r="B87" s="43">
        <f>SUM(B84:B86)</f>
        <v>0</v>
      </c>
      <c r="C87" s="43"/>
    </row>
    <row r="90" spans="1:10" x14ac:dyDescent="0.2">
      <c r="A90" s="44" t="s">
        <v>51</v>
      </c>
    </row>
    <row r="94" spans="1:10" x14ac:dyDescent="0.2">
      <c r="F94" s="17"/>
      <c r="G94" s="17"/>
      <c r="H94" s="17"/>
      <c r="I94" s="17"/>
      <c r="J94" s="17"/>
    </row>
    <row r="97" spans="2:3" x14ac:dyDescent="0.2">
      <c r="B97" s="45"/>
      <c r="C97" s="45"/>
    </row>
    <row r="98" spans="2:3" x14ac:dyDescent="0.2">
      <c r="B98" s="45"/>
      <c r="C98" s="45"/>
    </row>
  </sheetData>
  <sheetProtection algorithmName="SHA-512" hashValue="iU+8Ejrzp9n8Jo2Q+GhUnqEKlS8PwQ+TfvAL1kW9dcVOBagiDouuo9QNYVwi4lTwtp7RHPLg2iG5mEOTSkWzpA==" saltValue="6SkZgZcsgttTv4UZQiEAEg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E7AC3-EDCE-4A4C-A0DD-228975F1C6B8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45537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53</v>
      </c>
      <c r="B12" s="16">
        <v>20600</v>
      </c>
      <c r="C12" s="17" t="s">
        <v>54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hidden="1" x14ac:dyDescent="0.2">
      <c r="A15" s="19" t="s">
        <v>15</v>
      </c>
      <c r="B15" s="16"/>
      <c r="C15" s="17"/>
    </row>
    <row r="16" spans="1:3" hidden="1" x14ac:dyDescent="0.2">
      <c r="A16" s="15"/>
      <c r="B16" s="16"/>
      <c r="C16" s="17"/>
    </row>
    <row r="17" spans="1:3" hidden="1" x14ac:dyDescent="0.2">
      <c r="A17" s="15"/>
      <c r="B17" s="16"/>
      <c r="C17" s="17"/>
    </row>
    <row r="18" spans="1:3" hidden="1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16</v>
      </c>
      <c r="B20" s="21">
        <f>B12-B91</f>
        <v>20600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17</v>
      </c>
      <c r="B23" s="7"/>
      <c r="C23" s="23"/>
    </row>
    <row r="24" spans="1:3" x14ac:dyDescent="0.2">
      <c r="A24" s="2" t="s">
        <v>18</v>
      </c>
      <c r="B24" s="3"/>
      <c r="C24" s="24"/>
    </row>
    <row r="25" spans="1:3" x14ac:dyDescent="0.2">
      <c r="A25" s="12">
        <v>45473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19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34" x14ac:dyDescent="0.2">
      <c r="A30" s="15" t="s">
        <v>20</v>
      </c>
      <c r="B30" s="28">
        <v>13900</v>
      </c>
      <c r="C30" s="17" t="s">
        <v>55</v>
      </c>
    </row>
    <row r="31" spans="1:3" x14ac:dyDescent="0.2">
      <c r="A31" s="15" t="s">
        <v>22</v>
      </c>
      <c r="B31" s="28"/>
      <c r="C31" s="17"/>
    </row>
    <row r="32" spans="1:3" ht="51" x14ac:dyDescent="0.2">
      <c r="A32" s="1" t="s">
        <v>23</v>
      </c>
      <c r="B32" s="28">
        <f>B33</f>
        <v>2800</v>
      </c>
      <c r="C32" s="17" t="s">
        <v>62</v>
      </c>
    </row>
    <row r="33" spans="1:3" ht="34" x14ac:dyDescent="0.2">
      <c r="A33" s="1" t="s">
        <v>56</v>
      </c>
      <c r="B33" s="28">
        <v>2800</v>
      </c>
      <c r="C33" s="17" t="s">
        <v>55</v>
      </c>
    </row>
    <row r="34" spans="1:3" x14ac:dyDescent="0.2">
      <c r="A34" s="1"/>
      <c r="B34" s="28"/>
      <c r="C34" s="11"/>
    </row>
    <row r="35" spans="1:3" x14ac:dyDescent="0.2">
      <c r="A35" s="1" t="s">
        <v>24</v>
      </c>
      <c r="B35" s="28"/>
      <c r="C35" s="11"/>
    </row>
    <row r="36" spans="1:3" x14ac:dyDescent="0.2">
      <c r="A36" s="15"/>
      <c r="B36" s="28"/>
      <c r="C36" s="11"/>
    </row>
    <row r="37" spans="1:3" x14ac:dyDescent="0.2">
      <c r="A37" s="15" t="s">
        <v>25</v>
      </c>
      <c r="B37" s="28"/>
      <c r="C37" s="17"/>
    </row>
    <row r="38" spans="1:3" x14ac:dyDescent="0.2">
      <c r="A38" s="15" t="s">
        <v>26</v>
      </c>
      <c r="B38" s="28"/>
      <c r="C38" s="11"/>
    </row>
    <row r="39" spans="1:3" x14ac:dyDescent="0.2">
      <c r="A39" s="15"/>
      <c r="B39" s="28"/>
      <c r="C39" s="11"/>
    </row>
    <row r="40" spans="1:3" x14ac:dyDescent="0.2">
      <c r="A40" s="15" t="s">
        <v>27</v>
      </c>
      <c r="B40" s="28"/>
      <c r="C40" s="11"/>
    </row>
    <row r="41" spans="1:3" x14ac:dyDescent="0.2">
      <c r="A41" s="15" t="s">
        <v>28</v>
      </c>
      <c r="B41" s="28"/>
      <c r="C41" s="17"/>
    </row>
    <row r="42" spans="1:3" x14ac:dyDescent="0.2">
      <c r="A42" s="15" t="s">
        <v>29</v>
      </c>
      <c r="B42" s="28"/>
      <c r="C42" s="11"/>
    </row>
    <row r="43" spans="1:3" x14ac:dyDescent="0.2">
      <c r="A43" s="15" t="s">
        <v>30</v>
      </c>
      <c r="B43" s="28"/>
      <c r="C43" s="11"/>
    </row>
    <row r="44" spans="1:3" x14ac:dyDescent="0.2">
      <c r="A44" s="15"/>
      <c r="B44" s="28"/>
      <c r="C44" s="11"/>
    </row>
    <row r="45" spans="1:3" x14ac:dyDescent="0.2">
      <c r="A45" s="15" t="s">
        <v>31</v>
      </c>
      <c r="B45" s="28"/>
      <c r="C45" s="17"/>
    </row>
    <row r="46" spans="1:3" x14ac:dyDescent="0.2">
      <c r="A46" s="15" t="s">
        <v>32</v>
      </c>
      <c r="B46" s="28"/>
      <c r="C46" s="11"/>
    </row>
    <row r="47" spans="1:3" x14ac:dyDescent="0.2">
      <c r="A47" s="15" t="s">
        <v>33</v>
      </c>
      <c r="B47" s="28"/>
      <c r="C47" s="17"/>
    </row>
    <row r="48" spans="1:3" x14ac:dyDescent="0.2">
      <c r="A48" s="15" t="s">
        <v>34</v>
      </c>
      <c r="B48" s="28"/>
      <c r="C48" s="17"/>
    </row>
    <row r="49" spans="1:3" x14ac:dyDescent="0.2">
      <c r="A49" s="15"/>
      <c r="B49" s="28"/>
      <c r="C49" s="11"/>
    </row>
    <row r="50" spans="1:3" ht="34" x14ac:dyDescent="0.2">
      <c r="A50" s="15" t="s">
        <v>35</v>
      </c>
      <c r="B50" s="28">
        <v>703.45600000000002</v>
      </c>
      <c r="C50" s="17" t="s">
        <v>57</v>
      </c>
    </row>
    <row r="51" spans="1:3" x14ac:dyDescent="0.2">
      <c r="A51" s="15"/>
      <c r="B51" s="28"/>
      <c r="C51" s="11"/>
    </row>
    <row r="52" spans="1:3" x14ac:dyDescent="0.2">
      <c r="A52" s="15" t="s">
        <v>36</v>
      </c>
      <c r="B52" s="28">
        <f>SUM(B37:B50)</f>
        <v>703.45600000000002</v>
      </c>
      <c r="C52" s="11"/>
    </row>
    <row r="53" spans="1:3" x14ac:dyDescent="0.2">
      <c r="A53" s="29"/>
      <c r="B53" s="30"/>
      <c r="C53" s="31"/>
    </row>
    <row r="54" spans="1:3" x14ac:dyDescent="0.2">
      <c r="A54" s="32" t="s">
        <v>17</v>
      </c>
      <c r="B54" s="33">
        <f>B32+B52</f>
        <v>3503.4560000000001</v>
      </c>
      <c r="C54" s="34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5" t="s">
        <v>37</v>
      </c>
      <c r="B57" s="36">
        <f>ROUND((B20/B30),1)</f>
        <v>1.5</v>
      </c>
      <c r="C57" s="10"/>
    </row>
    <row r="58" spans="1:3" x14ac:dyDescent="0.2">
      <c r="A58" s="35" t="s">
        <v>38</v>
      </c>
      <c r="B58" s="36">
        <f>ROUND((B20/B32),1)</f>
        <v>7.4</v>
      </c>
      <c r="C58" s="10"/>
    </row>
    <row r="59" spans="1:3" x14ac:dyDescent="0.2">
      <c r="A59" s="35" t="s">
        <v>39</v>
      </c>
      <c r="B59" s="36">
        <f>ROUND((B20/B54),1)</f>
        <v>5.9</v>
      </c>
      <c r="C59" s="10"/>
    </row>
    <row r="62" spans="1:3" x14ac:dyDescent="0.2">
      <c r="A62" s="7" t="s">
        <v>40</v>
      </c>
      <c r="B62" s="8"/>
      <c r="C62" s="9"/>
    </row>
    <row r="63" spans="1:3" x14ac:dyDescent="0.2">
      <c r="C63" s="10"/>
    </row>
    <row r="64" spans="1:3" x14ac:dyDescent="0.2">
      <c r="A64" s="15" t="s">
        <v>58</v>
      </c>
    </row>
    <row r="65" spans="1:3" x14ac:dyDescent="0.2">
      <c r="A65" s="15" t="s">
        <v>59</v>
      </c>
    </row>
    <row r="66" spans="1:3" x14ac:dyDescent="0.2">
      <c r="A66" t="s">
        <v>60</v>
      </c>
    </row>
    <row r="67" spans="1:3" x14ac:dyDescent="0.2">
      <c r="A67" t="s">
        <v>61</v>
      </c>
    </row>
    <row r="68" spans="1:3" x14ac:dyDescent="0.2">
      <c r="C68" s="11"/>
    </row>
    <row r="69" spans="1:3" x14ac:dyDescent="0.2">
      <c r="A69" s="38"/>
      <c r="B69" s="38"/>
      <c r="C69" s="9"/>
    </row>
    <row r="70" spans="1:3" x14ac:dyDescent="0.2">
      <c r="C70" s="39"/>
    </row>
    <row r="71" spans="1:3" x14ac:dyDescent="0.2">
      <c r="C71" s="39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6</v>
      </c>
    </row>
    <row r="75" spans="1:3" hidden="1" x14ac:dyDescent="0.2">
      <c r="B75" s="5"/>
    </row>
    <row r="76" spans="1:3" hidden="1" x14ac:dyDescent="0.2">
      <c r="B76" s="40" t="s">
        <v>45</v>
      </c>
    </row>
    <row r="77" spans="1:3" hidden="1" x14ac:dyDescent="0.2">
      <c r="A77" s="2" t="s">
        <v>19</v>
      </c>
      <c r="B77" s="5"/>
    </row>
    <row r="78" spans="1:3" hidden="1" x14ac:dyDescent="0.2">
      <c r="A78" s="41"/>
      <c r="B78" s="5"/>
    </row>
    <row r="79" spans="1:3" hidden="1" x14ac:dyDescent="0.2"/>
    <row r="80" spans="1:3" ht="17" hidden="1" x14ac:dyDescent="0.2">
      <c r="A80" s="15" t="s">
        <v>46</v>
      </c>
      <c r="B80" s="16">
        <v>0</v>
      </c>
      <c r="C80" s="17" t="s">
        <v>47</v>
      </c>
    </row>
    <row r="81" spans="1:9" hidden="1" x14ac:dyDescent="0.2">
      <c r="A81" s="15" t="s">
        <v>48</v>
      </c>
      <c r="B81" s="16"/>
      <c r="C81" s="17"/>
    </row>
    <row r="82" spans="1:9" hidden="1" x14ac:dyDescent="0.2">
      <c r="A82" t="s">
        <v>49</v>
      </c>
      <c r="B82" s="30"/>
      <c r="C82" s="17"/>
    </row>
    <row r="83" spans="1:9" hidden="1" x14ac:dyDescent="0.2">
      <c r="A83" s="2" t="s">
        <v>50</v>
      </c>
      <c r="B83" s="43">
        <f>SUM(B80:B82)</f>
        <v>0</v>
      </c>
    </row>
    <row r="84" spans="1:9" hidden="1" x14ac:dyDescent="0.2"/>
    <row r="85" spans="1:9" hidden="1" x14ac:dyDescent="0.2"/>
    <row r="86" spans="1:9" x14ac:dyDescent="0.2">
      <c r="A86" s="44" t="s">
        <v>51</v>
      </c>
    </row>
    <row r="90" spans="1:9" x14ac:dyDescent="0.2">
      <c r="E90" s="17"/>
      <c r="F90" s="17"/>
      <c r="G90" s="17"/>
      <c r="H90" s="17"/>
      <c r="I90" s="17"/>
    </row>
    <row r="93" spans="1:9" x14ac:dyDescent="0.2">
      <c r="B93" s="45"/>
    </row>
    <row r="94" spans="1:9" x14ac:dyDescent="0.2">
      <c r="B94" s="45"/>
    </row>
  </sheetData>
  <sheetProtection algorithmName="SHA-512" hashValue="7esXxZ3vCpECN6mBshRwXtUD8dk0G73IE3Ikf3Il9mMDX7ni28d2+4wffR5QDCTTdbOjqkkU1DmvWmnQe0GmUA==" saltValue="tk9oMo//Y/VJMgNyXdVaX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Agility Impact Holdings 050124</vt:lpstr>
      <vt:lpstr>Shortridge 300424</vt:lpstr>
      <vt:lpstr>Empire Linen Services 020924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2025-05-23T15:57:41Z</dcterms:created>
  <dcterms:modified xsi:type="dcterms:W3CDTF">2025-05-23T16:19:48Z</dcterms:modified>
</cp:coreProperties>
</file>