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 – Services/"/>
    </mc:Choice>
  </mc:AlternateContent>
  <xr:revisionPtr revIDLastSave="0" documentId="13_ncr:1_{3EBC8F57-D093-DC47-9899-45EC67886C5C}" xr6:coauthVersionLast="47" xr6:coauthVersionMax="47" xr10:uidLastSave="{00000000-0000-0000-0000-000000000000}"/>
  <workbookProtection workbookAlgorithmName="SHA-512" workbookHashValue="r6fLJNHfrakLidH/Nwj7kGEVs+SbvT5w1tTtANqfAwG00WPO9hJzKpuauatr1OObB2rnFxpliRmRe3TIaYdjzg==" workbookSaltValue="Dir8Tfn83fsSMOQudA/6YQ==" workbookSpinCount="100000" lockStructure="1"/>
  <bookViews>
    <workbookView xWindow="780" yWindow="1000" windowWidth="27640" windowHeight="15760" xr2:uid="{C1012A0F-378C-E94D-B691-B5E3358107C8}"/>
  </bookViews>
  <sheets>
    <sheet name="Interquest Recruit Grp 090124" sheetId="1" r:id="rId1"/>
    <sheet name="Spectre Recruit Grp 230224" sheetId="2" r:id="rId2"/>
    <sheet name="Lets Connect It Sols 1007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3" l="1"/>
  <c r="B51" i="3"/>
  <c r="B53" i="3" s="1"/>
  <c r="B20" i="3"/>
  <c r="B58" i="3" l="1"/>
  <c r="B56" i="3"/>
  <c r="B57" i="3"/>
  <c r="B85" i="2" l="1"/>
  <c r="B23" i="2" s="1"/>
  <c r="B83" i="2"/>
  <c r="B54" i="2"/>
  <c r="B56" i="2" s="1"/>
  <c r="B16" i="2"/>
  <c r="B61" i="2" l="1"/>
  <c r="B60" i="2"/>
  <c r="B59" i="2"/>
  <c r="B20" i="2"/>
  <c r="B84" i="1" l="1"/>
  <c r="B51" i="1"/>
  <c r="B53" i="1" s="1"/>
  <c r="B17" i="1"/>
  <c r="B49" i="1"/>
  <c r="B20" i="1" l="1"/>
  <c r="B58" i="1" l="1"/>
  <c r="B57" i="1"/>
  <c r="B56" i="1"/>
</calcChain>
</file>

<file path=xl/sharedStrings.xml><?xml version="1.0" encoding="utf-8"?>
<sst xmlns="http://schemas.openxmlformats.org/spreadsheetml/2006/main" count="169" uniqueCount="69">
  <si>
    <t>Target Company</t>
  </si>
  <si>
    <t>Interquest Recruitment Group (InterQuest Group (UK) Limited, Astraeus Consulting Limited, InterQuest Europe B.V.)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</si>
  <si>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</si>
  <si>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</si>
  <si>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</si>
  <si>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</si>
  <si>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</si>
  <si>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</si>
  <si>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</si>
  <si>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Morson Holdings Limited annual report &amp; financial statements for the year ended 31/12/2023; expected final consideration</t>
  </si>
  <si>
    <t>Adjustments:</t>
  </si>
  <si>
    <t>Net debt</t>
  </si>
  <si>
    <t>Source: Albany Beck Holdings Limited annual report &amp; financial statements for the year ended 31/12/2023; note 20 Discontinued operations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</si>
  <si>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</si>
  <si>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</si>
  <si>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</si>
  <si>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</si>
  <si>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</si>
  <si>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</si>
  <si>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</si>
  <si>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</si>
  <si>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</si>
  <si>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</si>
  <si>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</si>
  <si>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</si>
  <si>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</si>
  <si>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</si>
  <si>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</si>
  <si>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</si>
  <si>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</si>
  <si>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</si>
  <si>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</si>
  <si>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InterQuest Group (UK) Limited financial statements for the year ended 31/12/2023; Astraeus Consulting financial statements for the year ended 31/12/2023;</t>
  </si>
  <si>
    <t>Sub-total</t>
  </si>
  <si>
    <t>EV/Revenue Multiple</t>
  </si>
  <si>
    <t>EV/EBIT Multiple</t>
  </si>
  <si>
    <t>EV/EBITDA Multiple</t>
  </si>
  <si>
    <t>Source Data</t>
  </si>
  <si>
    <t>InterQuest Group (UK) Limited financial statements for the year ended 31/12/2023</t>
  </si>
  <si>
    <t>Astraeus Consulting financial statements for the year ended 31/12/2023</t>
  </si>
  <si>
    <t>InterQuest Europe BV financial statements for the year ended 31/12/2022</t>
  </si>
  <si>
    <t>Albany Beck Holdings Limited annual report &amp; financial statements for the year ended 31/12/2023</t>
  </si>
  <si>
    <t>Morson Holdings Limited annual report &amp; financial statements for the year ended 31/12/2023</t>
  </si>
  <si>
    <t>Cash and cash Equivalents</t>
  </si>
  <si>
    <t>Debt</t>
  </si>
  <si>
    <t>Lease Liabilities</t>
  </si>
  <si>
    <t>© 2025 Business Valuation Benchmarks Ltd</t>
  </si>
  <si>
    <t>Spectre Recruitment Group Limited</t>
  </si>
  <si>
    <t>Cash consideration (GBP)</t>
  </si>
  <si>
    <t>Source: Kingdom Services Group Limited consolidated financial statements for the year ended 31/03/2024; note 28 Business combinations</t>
  </si>
  <si>
    <t>Shares consideration (GBP)</t>
  </si>
  <si>
    <t>Total consideration</t>
  </si>
  <si>
    <t>Net cash acquired</t>
  </si>
  <si>
    <t>Source: Kingdom Services Group Limited consolidated financial statements for the year ended 31/03/2024; note 28 Business combinations; Spectre Recruitment Group Limited consolidated financial statements for the year ended 31/03/2023; see below</t>
  </si>
  <si>
    <t>Source: Spectre Recruitment Group Limited consolidated financial statements for the year ended 31/03/2023</t>
  </si>
  <si>
    <t>Spectre Recruitment Group Limited consolidated financial statements for the year ended 31/03/2023</t>
  </si>
  <si>
    <t>Kingdom Services Group Limited consolidated financial statements for the year ended 31/03/2024</t>
  </si>
  <si>
    <t>Spectre Recruitment Group Limited PSC02 notice dated 27/02/2024</t>
  </si>
  <si>
    <t>Kingdom Services Group Limited news release dated 28/02/2024</t>
  </si>
  <si>
    <t>Bank debt - as at 31/03/2023</t>
  </si>
  <si>
    <t>Lets Connect It Solutions Limited</t>
  </si>
  <si>
    <t>Source: Personal Group Holdings plc press release dated 10/07/2024; on a cash-free, debt-free basis</t>
  </si>
  <si>
    <t>Source: Lets Connect It Solutions Limited financial statements for the year ended 31/12/2023</t>
  </si>
  <si>
    <t>Interest payable</t>
  </si>
  <si>
    <t>Lets Connect It Solutions Limited financial statements for the year ended 31/12/2023</t>
  </si>
  <si>
    <t>Lets Connect It Solutions Limited PSC02 notice dated 15/07/2024</t>
  </si>
  <si>
    <t>Personal Group Holdings plc press release dated 10/07/2024</t>
  </si>
  <si>
    <t>00/00/2000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</si>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</sst>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2" xfId="1" applyNumberFormat="1" applyFont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02BB5-04F5-4D48-A859-5DEC1C92784D}">
  <sheetPr>
    <pageSetUpPr fitToPage="1"/>
  </sheetPr>
  <dimension ref="A1:I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45300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13500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-B84</f>
        <v>191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B12-B84</f>
        <v>13691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45291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71453</v>
      </c>
      <c r="C30" s="16" t="s">
        <v>12</v>
      </c>
    </row>
    <row r="31" spans="1:3" x14ac:dyDescent="0.2">
      <c r="A31" s="14" t="s">
        <v>18</v>
      </c>
      <c r="B31" s="26"/>
      <c r="C31" s="16"/>
    </row>
    <row r="32" spans="1:3" ht="34" x14ac:dyDescent="0.2">
      <c r="A32" s="1" t="s">
        <v>19</v>
      </c>
      <c r="B32" s="26">
        <v>476</v>
      </c>
      <c r="C32" s="16" t="s">
        <v>12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ht="34" x14ac:dyDescent="0.2">
      <c r="A42" s="14" t="s">
        <v>26</v>
      </c>
      <c r="B42" s="26">
        <v>399</v>
      </c>
      <c r="C42" s="16" t="s">
        <v>12</v>
      </c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6"/>
    </row>
    <row r="48" spans="1:3" x14ac:dyDescent="0.2">
      <c r="A48" s="14"/>
      <c r="B48" s="26"/>
      <c r="C48" s="11"/>
    </row>
    <row r="49" spans="1:3" ht="34" x14ac:dyDescent="0.2">
      <c r="A49" s="14" t="s">
        <v>31</v>
      </c>
      <c r="B49" s="26">
        <f>88.841+0.697</f>
        <v>89.537999999999997</v>
      </c>
      <c r="C49" s="16" t="s">
        <v>32</v>
      </c>
    </row>
    <row r="50" spans="1:3" x14ac:dyDescent="0.2">
      <c r="A50" s="14"/>
      <c r="B50" s="26"/>
      <c r="C50" s="11"/>
    </row>
    <row r="51" spans="1:3" x14ac:dyDescent="0.2">
      <c r="A51" s="14" t="s">
        <v>33</v>
      </c>
      <c r="B51" s="26">
        <f>SUM(B36:B49)</f>
        <v>488.53800000000001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14</v>
      </c>
      <c r="B53" s="31">
        <f>B32+B51</f>
        <v>964.53800000000001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34</v>
      </c>
      <c r="B56" s="34">
        <f>ROUND((B20/B30),1)</f>
        <v>0.2</v>
      </c>
      <c r="C56" s="10"/>
    </row>
    <row r="57" spans="1:3" x14ac:dyDescent="0.2">
      <c r="A57" s="33" t="s">
        <v>35</v>
      </c>
      <c r="B57" s="34">
        <f>ROUND((B20/B32),1)</f>
        <v>28.8</v>
      </c>
      <c r="C57" s="10"/>
    </row>
    <row r="58" spans="1:3" x14ac:dyDescent="0.2">
      <c r="A58" s="33" t="s">
        <v>36</v>
      </c>
      <c r="B58" s="34">
        <f>ROUND((B20/B53),1)</f>
        <v>14.2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38</v>
      </c>
    </row>
    <row r="64" spans="1:3" x14ac:dyDescent="0.2">
      <c r="A64" s="14" t="s">
        <v>39</v>
      </c>
    </row>
    <row r="65" spans="1:3" x14ac:dyDescent="0.2">
      <c r="A65" t="s">
        <v>40</v>
      </c>
    </row>
    <row r="66" spans="1:3" x14ac:dyDescent="0.2">
      <c r="A66" t="s">
        <v>41</v>
      </c>
      <c r="C66" s="11"/>
    </row>
    <row r="67" spans="1:3" x14ac:dyDescent="0.2">
      <c r="A67" t="s">
        <v>42</v>
      </c>
      <c r="C67" s="11"/>
    </row>
    <row r="68" spans="1:3" x14ac:dyDescent="0.2">
      <c r="C68" s="11"/>
    </row>
    <row r="69" spans="1:3" x14ac:dyDescent="0.2">
      <c r="C69" s="11"/>
    </row>
    <row r="70" spans="1:3" x14ac:dyDescent="0.2">
      <c r="A70" s="35"/>
      <c r="B70" s="35"/>
      <c r="C70" s="9"/>
    </row>
    <row r="71" spans="1:3" x14ac:dyDescent="0.2">
      <c r="C71" s="36"/>
    </row>
    <row r="72" spans="1:3" x14ac:dyDescent="0.2">
      <c r="C72" s="36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37">
        <v>45300</v>
      </c>
    </row>
    <row r="78" spans="1:3" x14ac:dyDescent="0.2">
      <c r="A78" s="2" t="s">
        <v>16</v>
      </c>
      <c r="B78" s="5"/>
    </row>
    <row r="79" spans="1:3" x14ac:dyDescent="0.2">
      <c r="A79" s="38"/>
      <c r="B79" s="5"/>
    </row>
    <row r="81" spans="1:9" ht="34" x14ac:dyDescent="0.2">
      <c r="A81" s="14" t="s">
        <v>43</v>
      </c>
      <c r="B81" s="15">
        <v>152</v>
      </c>
      <c r="C81" s="16" t="s">
        <v>12</v>
      </c>
    </row>
    <row r="82" spans="1:9" x14ac:dyDescent="0.2">
      <c r="A82" s="14" t="s">
        <v>44</v>
      </c>
      <c r="B82" s="15"/>
      <c r="C82" s="16"/>
    </row>
    <row r="83" spans="1:9" ht="34" x14ac:dyDescent="0.2">
      <c r="A83" s="14" t="s">
        <v>45</v>
      </c>
      <c r="B83" s="42">
        <v>-343</v>
      </c>
      <c r="C83" s="16" t="s">
        <v>12</v>
      </c>
    </row>
    <row r="84" spans="1:9" x14ac:dyDescent="0.2">
      <c r="A84" s="1" t="s">
        <v>43</v>
      </c>
      <c r="B84" s="39">
        <f>SUM(B81:B83)</f>
        <v>-191</v>
      </c>
    </row>
    <row r="87" spans="1:9" x14ac:dyDescent="0.2">
      <c r="A87" s="40" t="s">
        <v>46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1"/>
    </row>
    <row r="95" spans="1:9" x14ac:dyDescent="0.2">
      <c r="B95" s="41"/>
    </row>
  </sheetData>
  <sheetProtection algorithmName="SHA-512" hashValue="KgelhDTTfPx3I68HVG5cF7BPTVcA2SWvXaUS3ac/I5hQITh7G4SlOJne0oGq44xh6mKPILQxkuN3TphzoCPd9g==" saltValue="nHNlO9otJMj7gJN/6NhHAw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04850-471D-7D47-81BD-52CCB3FADC01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45345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48</v>
      </c>
      <c r="B12" s="15">
        <v>4000</v>
      </c>
      <c r="C12" s="16" t="s">
        <v>49</v>
      </c>
    </row>
    <row r="13" spans="1:3" x14ac:dyDescent="0.2">
      <c r="A13" s="14"/>
      <c r="B13" s="15"/>
      <c r="C13" s="16"/>
    </row>
    <row r="14" spans="1:3" ht="34" x14ac:dyDescent="0.2">
      <c r="A14" s="14" t="s">
        <v>50</v>
      </c>
      <c r="B14" s="42">
        <v>1000</v>
      </c>
      <c r="C14" s="16" t="s">
        <v>49</v>
      </c>
    </row>
    <row r="15" spans="1:3" x14ac:dyDescent="0.2">
      <c r="B15" s="15"/>
      <c r="C15" s="16"/>
    </row>
    <row r="16" spans="1:3" x14ac:dyDescent="0.2">
      <c r="A16" s="1" t="s">
        <v>51</v>
      </c>
      <c r="B16" s="15">
        <f>SUM(B12:B14)</f>
        <v>5000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51" x14ac:dyDescent="0.2">
      <c r="A20" s="14" t="s">
        <v>52</v>
      </c>
      <c r="B20" s="15">
        <f>-B85</f>
        <v>-530.56799999999998</v>
      </c>
      <c r="C20" s="16" t="s">
        <v>53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13</v>
      </c>
      <c r="B23" s="19">
        <f>B16-B85</f>
        <v>4469.4319999999998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1"/>
    </row>
    <row r="27" spans="1:3" x14ac:dyDescent="0.2">
      <c r="A27" s="2" t="s">
        <v>15</v>
      </c>
      <c r="B27" s="3"/>
      <c r="C27" s="22"/>
    </row>
    <row r="28" spans="1:3" x14ac:dyDescent="0.2">
      <c r="A28" s="12">
        <v>45016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16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34" x14ac:dyDescent="0.2">
      <c r="A33" s="14" t="s">
        <v>17</v>
      </c>
      <c r="B33" s="26">
        <v>29597.494999999999</v>
      </c>
      <c r="C33" s="16" t="s">
        <v>54</v>
      </c>
    </row>
    <row r="34" spans="1:3" x14ac:dyDescent="0.2">
      <c r="A34" s="14" t="s">
        <v>18</v>
      </c>
      <c r="B34" s="26"/>
      <c r="C34" s="16"/>
    </row>
    <row r="35" spans="1:3" ht="34" x14ac:dyDescent="0.2">
      <c r="A35" s="1" t="s">
        <v>19</v>
      </c>
      <c r="B35" s="26">
        <v>1064.3679999999999</v>
      </c>
      <c r="C35" s="16" t="s">
        <v>54</v>
      </c>
    </row>
    <row r="36" spans="1:3" x14ac:dyDescent="0.2">
      <c r="A36" s="14"/>
      <c r="B36" s="26"/>
      <c r="C36" s="11"/>
    </row>
    <row r="37" spans="1:3" x14ac:dyDescent="0.2">
      <c r="A37" s="1" t="s">
        <v>20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21</v>
      </c>
      <c r="B39" s="26"/>
      <c r="C39" s="16"/>
    </row>
    <row r="40" spans="1:3" x14ac:dyDescent="0.2">
      <c r="A40" s="14" t="s">
        <v>22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23</v>
      </c>
      <c r="B42" s="26"/>
      <c r="C42" s="11"/>
    </row>
    <row r="43" spans="1:3" x14ac:dyDescent="0.2">
      <c r="A43" s="14" t="s">
        <v>24</v>
      </c>
      <c r="B43" s="26"/>
      <c r="C43" s="16"/>
    </row>
    <row r="44" spans="1:3" x14ac:dyDescent="0.2">
      <c r="A44" s="14" t="s">
        <v>25</v>
      </c>
      <c r="B44" s="26"/>
      <c r="C44" s="11"/>
    </row>
    <row r="45" spans="1:3" x14ac:dyDescent="0.2">
      <c r="A45" s="14" t="s">
        <v>26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27</v>
      </c>
      <c r="B47" s="26"/>
      <c r="C47" s="16"/>
    </row>
    <row r="48" spans="1:3" x14ac:dyDescent="0.2">
      <c r="A48" s="14" t="s">
        <v>28</v>
      </c>
      <c r="B48" s="26"/>
      <c r="C48" s="11"/>
    </row>
    <row r="49" spans="1:3" x14ac:dyDescent="0.2">
      <c r="A49" s="14" t="s">
        <v>29</v>
      </c>
      <c r="B49" s="26"/>
      <c r="C49" s="16"/>
    </row>
    <row r="50" spans="1:3" x14ac:dyDescent="0.2">
      <c r="A50" s="14" t="s">
        <v>30</v>
      </c>
      <c r="B50" s="26"/>
      <c r="C50" s="16"/>
    </row>
    <row r="51" spans="1:3" x14ac:dyDescent="0.2">
      <c r="A51" s="14"/>
      <c r="B51" s="26"/>
      <c r="C51" s="11"/>
    </row>
    <row r="52" spans="1:3" ht="34" x14ac:dyDescent="0.2">
      <c r="A52" s="14" t="s">
        <v>31</v>
      </c>
      <c r="B52" s="26">
        <v>48.847000000000001</v>
      </c>
      <c r="C52" s="16" t="s">
        <v>54</v>
      </c>
    </row>
    <row r="53" spans="1:3" x14ac:dyDescent="0.2">
      <c r="A53" s="14"/>
      <c r="B53" s="26"/>
      <c r="C53" s="11"/>
    </row>
    <row r="54" spans="1:3" x14ac:dyDescent="0.2">
      <c r="A54" s="14" t="s">
        <v>33</v>
      </c>
      <c r="B54" s="26">
        <f>SUM(B39:B52)</f>
        <v>48.847000000000001</v>
      </c>
      <c r="C54" s="11"/>
    </row>
    <row r="55" spans="1:3" x14ac:dyDescent="0.2">
      <c r="A55" s="27"/>
      <c r="B55" s="28"/>
      <c r="C55" s="29"/>
    </row>
    <row r="56" spans="1:3" x14ac:dyDescent="0.2">
      <c r="A56" s="30" t="s">
        <v>14</v>
      </c>
      <c r="B56" s="31">
        <f>B35+B54</f>
        <v>1113.2149999999999</v>
      </c>
      <c r="C56" s="32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3" t="s">
        <v>34</v>
      </c>
      <c r="B59" s="34">
        <f>ROUND((B23/B33),1)</f>
        <v>0.2</v>
      </c>
      <c r="C59" s="10"/>
    </row>
    <row r="60" spans="1:3" x14ac:dyDescent="0.2">
      <c r="A60" s="33" t="s">
        <v>35</v>
      </c>
      <c r="B60" s="34">
        <f>ROUND((B23/B35),1)</f>
        <v>4.2</v>
      </c>
      <c r="C60" s="10"/>
    </row>
    <row r="61" spans="1:3" x14ac:dyDescent="0.2">
      <c r="A61" s="33" t="s">
        <v>36</v>
      </c>
      <c r="B61" s="34">
        <f>ROUND((B23/B56),1)</f>
        <v>4</v>
      </c>
      <c r="C61" s="10"/>
    </row>
    <row r="64" spans="1:3" x14ac:dyDescent="0.2">
      <c r="A64" s="7" t="s">
        <v>37</v>
      </c>
      <c r="B64" s="8"/>
      <c r="C64" s="9"/>
    </row>
    <row r="65" spans="1:3" x14ac:dyDescent="0.2">
      <c r="C65" s="10"/>
    </row>
    <row r="66" spans="1:3" x14ac:dyDescent="0.2">
      <c r="A66" s="14" t="s">
        <v>55</v>
      </c>
    </row>
    <row r="67" spans="1:3" x14ac:dyDescent="0.2">
      <c r="A67" s="14" t="s">
        <v>56</v>
      </c>
    </row>
    <row r="68" spans="1:3" x14ac:dyDescent="0.2">
      <c r="A68" t="s">
        <v>57</v>
      </c>
    </row>
    <row r="69" spans="1:3" x14ac:dyDescent="0.2">
      <c r="A69" t="s">
        <v>58</v>
      </c>
      <c r="C69" s="11"/>
    </row>
    <row r="70" spans="1:3" x14ac:dyDescent="0.2">
      <c r="C70" s="11"/>
    </row>
    <row r="71" spans="1:3" x14ac:dyDescent="0.2">
      <c r="A71" s="35"/>
      <c r="B71" s="35"/>
      <c r="C71" s="9"/>
    </row>
    <row r="72" spans="1:3" x14ac:dyDescent="0.2">
      <c r="C72" s="36"/>
    </row>
    <row r="73" spans="1:3" x14ac:dyDescent="0.2">
      <c r="C73" s="36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7">
        <v>44980</v>
      </c>
    </row>
    <row r="79" spans="1:3" x14ac:dyDescent="0.2">
      <c r="A79" s="2" t="s">
        <v>16</v>
      </c>
      <c r="B79" s="5"/>
    </row>
    <row r="80" spans="1:3" x14ac:dyDescent="0.2">
      <c r="A80" s="38"/>
      <c r="B80" s="5"/>
    </row>
    <row r="82" spans="1:9" ht="34" x14ac:dyDescent="0.2">
      <c r="A82" s="14" t="s">
        <v>43</v>
      </c>
      <c r="B82" s="15">
        <v>730.56799999999998</v>
      </c>
      <c r="C82" s="16" t="s">
        <v>49</v>
      </c>
    </row>
    <row r="83" spans="1:9" ht="34" x14ac:dyDescent="0.2">
      <c r="A83" s="14" t="s">
        <v>59</v>
      </c>
      <c r="B83" s="15">
        <f>-200</f>
        <v>-200</v>
      </c>
      <c r="C83" s="16" t="s">
        <v>54</v>
      </c>
    </row>
    <row r="84" spans="1:9" x14ac:dyDescent="0.2">
      <c r="A84" t="s">
        <v>45</v>
      </c>
      <c r="B84" s="28"/>
      <c r="C84" s="16"/>
    </row>
    <row r="85" spans="1:9" x14ac:dyDescent="0.2">
      <c r="A85" s="2" t="s">
        <v>52</v>
      </c>
      <c r="B85" s="39">
        <f>SUM(B82:B84)</f>
        <v>530.56799999999998</v>
      </c>
    </row>
    <row r="88" spans="1:9" x14ac:dyDescent="0.2">
      <c r="A88" s="40" t="s">
        <v>46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41"/>
    </row>
    <row r="96" spans="1:9" x14ac:dyDescent="0.2">
      <c r="B96" s="41"/>
    </row>
  </sheetData>
  <sheetProtection algorithmName="SHA-512" hashValue="Cyx3Txwnrq1KMfRSr1HyWfrcfF25npUJYZg4Guz1UwXuK3tbBeiXlLWzKP01DcT6wb9WmvSEi8n27bmYUHwE4Q==" saltValue="2YMNiTKPqF9LdXiDpm9KRg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A5374-2C64-8841-A145-891B3279BABD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45483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48</v>
      </c>
      <c r="B12" s="15">
        <v>2000</v>
      </c>
      <c r="C12" s="16" t="s">
        <v>61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B12-B89</f>
        <v>2000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45291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11081</v>
      </c>
      <c r="C30" s="16" t="s">
        <v>62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266</v>
      </c>
      <c r="C32" s="16" t="s">
        <v>62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ht="17" x14ac:dyDescent="0.2">
      <c r="A40" s="14" t="s">
        <v>63</v>
      </c>
      <c r="B40" s="26">
        <v>15</v>
      </c>
      <c r="C40" s="16" t="s">
        <v>62</v>
      </c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ht="17" x14ac:dyDescent="0.2">
      <c r="A47" s="14" t="s">
        <v>30</v>
      </c>
      <c r="B47" s="26">
        <v>36</v>
      </c>
      <c r="C47" s="16" t="s">
        <v>62</v>
      </c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v>70</v>
      </c>
      <c r="C49" s="16" t="s">
        <v>62</v>
      </c>
    </row>
    <row r="50" spans="1:3" x14ac:dyDescent="0.2">
      <c r="A50" s="14"/>
      <c r="B50" s="26"/>
      <c r="C50" s="11"/>
    </row>
    <row r="51" spans="1:3" x14ac:dyDescent="0.2">
      <c r="A51" s="14" t="s">
        <v>33</v>
      </c>
      <c r="B51" s="26">
        <f>SUM(B36:B49)</f>
        <v>121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14</v>
      </c>
      <c r="B53" s="31">
        <f>B32+B51</f>
        <v>387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34</v>
      </c>
      <c r="B56" s="34">
        <f>ROUND((B20/B30),1)</f>
        <v>0.2</v>
      </c>
      <c r="C56" s="10"/>
    </row>
    <row r="57" spans="1:3" x14ac:dyDescent="0.2">
      <c r="A57" s="33" t="s">
        <v>35</v>
      </c>
      <c r="B57" s="34">
        <f>ROUND((B20/B32),1)</f>
        <v>7.5</v>
      </c>
      <c r="C57" s="10"/>
    </row>
    <row r="58" spans="1:3" x14ac:dyDescent="0.2">
      <c r="A58" s="33" t="s">
        <v>36</v>
      </c>
      <c r="B58" s="34">
        <f>ROUND((B20/B53),1)</f>
        <v>5.2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64</v>
      </c>
    </row>
    <row r="64" spans="1:3" x14ac:dyDescent="0.2">
      <c r="A64" s="14" t="s">
        <v>65</v>
      </c>
    </row>
    <row r="65" spans="1:3" x14ac:dyDescent="0.2">
      <c r="A65" t="s">
        <v>66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37" t="s">
        <v>67</v>
      </c>
    </row>
    <row r="75" spans="1:3" hidden="1" x14ac:dyDescent="0.2">
      <c r="A75" s="2" t="s">
        <v>16</v>
      </c>
      <c r="B75" s="5"/>
    </row>
    <row r="76" spans="1:3" hidden="1" x14ac:dyDescent="0.2">
      <c r="A76" s="38"/>
      <c r="B76" s="5"/>
    </row>
    <row r="77" spans="1:3" hidden="1" x14ac:dyDescent="0.2"/>
    <row r="78" spans="1:3" ht="17" hidden="1" x14ac:dyDescent="0.2">
      <c r="A78" s="14" t="s">
        <v>43</v>
      </c>
      <c r="B78" s="15">
        <v>0</v>
      </c>
      <c r="C78" s="16" t="s">
        <v>68</v>
      </c>
    </row>
    <row r="79" spans="1:3" hidden="1" x14ac:dyDescent="0.2">
      <c r="A79" s="14" t="s">
        <v>44</v>
      </c>
      <c r="B79" s="15"/>
      <c r="C79" s="16"/>
    </row>
    <row r="80" spans="1:3" hidden="1" x14ac:dyDescent="0.2">
      <c r="A80" t="s">
        <v>45</v>
      </c>
      <c r="B80" s="28"/>
      <c r="C80" s="16"/>
    </row>
    <row r="81" spans="1:9" hidden="1" x14ac:dyDescent="0.2">
      <c r="A81" s="2" t="s">
        <v>11</v>
      </c>
      <c r="B81" s="39">
        <f>SUM(B78:B80)</f>
        <v>0</v>
      </c>
    </row>
    <row r="84" spans="1:9" x14ac:dyDescent="0.2">
      <c r="A84" s="40" t="s">
        <v>46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1"/>
    </row>
    <row r="92" spans="1:9" x14ac:dyDescent="0.2">
      <c r="B92" s="41"/>
    </row>
  </sheetData>
  <sheetProtection algorithmName="SHA-512" hashValue="pwuY9O0+8FPuaGrGR1038tHWgkoXUITBf8cdN6fcpqySHdJwDa0vkHt8DoZSstJAC5xzOFUh6YELwdR5otT5Xg==" saltValue="Pm24C7BVEBNj5Y3vvSGUM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Interquest Recruit Grp 090124</vt:lpstr>
      <vt:lpstr>Spectre Recruit Grp 230224</vt:lpstr>
      <vt:lpstr>Lets Connect It Sols 100724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2025-05-23T16:19:58Z</dcterms:created>
  <dcterms:modified xsi:type="dcterms:W3CDTF">2025-05-23T16:28:48Z</dcterms:modified>
</cp:coreProperties>
</file>