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Healthcare/"/>
    </mc:Choice>
  </mc:AlternateContent>
  <xr:revisionPtr revIDLastSave="0" documentId="13_ncr:1_{95FA3A4D-15A5-3E48-BD22-E039A05B0D94}" xr6:coauthVersionLast="47" xr6:coauthVersionMax="47" xr10:uidLastSave="{00000000-0000-0000-0000-000000000000}"/>
  <workbookProtection workbookAlgorithmName="SHA-512" workbookHashValue="h/hzALw/fWiVomMa8gGTOr0NnkHpSZp/GNbnGhw5+VNKQFgiwWfQQS026qmAyhmoTbPhk010HQB/5R9xpRRIaQ==" workbookSaltValue="h1+c/I+o+82UB9XjDfinkQ==" workbookSpinCount="100000" lockStructure="1"/>
  <bookViews>
    <workbookView xWindow="1980" yWindow="2500" windowWidth="26440" windowHeight="14260" xr2:uid="{3C3FB8E3-F58F-B94A-BAC7-C37F478D7F70}"/>
  </bookViews>
  <sheets>
    <sheet name="Dermatonics 250124" sheetId="1" r:id="rId1"/>
    <sheet name="Bio-Tech Solutions 111024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B81" i="2"/>
  <c r="B51" i="2"/>
  <c r="B32" i="2"/>
  <c r="B57" i="2" s="1"/>
  <c r="B20" i="2"/>
  <c r="B58" i="2" s="1"/>
  <c r="B92" i="1"/>
  <c r="C60" i="1"/>
  <c r="C62" i="1" s="1"/>
  <c r="B20" i="1"/>
  <c r="B14" i="1"/>
  <c r="B23" i="1" l="1"/>
  <c r="B56" i="2"/>
  <c r="C67" i="1"/>
  <c r="B67" i="1"/>
  <c r="C65" i="1"/>
  <c r="B65" i="1"/>
</calcChain>
</file>

<file path=xl/sharedStrings.xml><?xml version="1.0" encoding="utf-8"?>
<sst xmlns="http://schemas.openxmlformats.org/spreadsheetml/2006/main" count="119" uniqueCount="65">
  <si>
    <t>Target Company</t>
  </si>
  <si>
    <t>Dermatonics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</si>
  <si>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</si>
  <si>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</si>
  <si>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</si>
  <si>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</si>
  <si>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</si>
  <si>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</si>
  <si>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</si>
  <si>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SkinBioTherapeutics plc press release dated 04/12/2024; note: 20 Business combinations</t>
  </si>
  <si>
    <t>Fair-value of deferred consideration (GBP)</t>
  </si>
  <si>
    <t>Total consideration</t>
  </si>
  <si>
    <t>Adjustments:</t>
  </si>
  <si>
    <t>Cash acquired</t>
  </si>
  <si>
    <t>EV</t>
  </si>
  <si>
    <t>Normalised EBITDA</t>
  </si>
  <si>
    <t>Reporting Date:</t>
  </si>
  <si>
    <t>Source:</t>
  </si>
  <si>
    <t>SkinBioTherapeutics plc press release dated 22/03/2024; Chairman and Chief Executive's Statement, Operational Review, Dermatonics</t>
  </si>
  <si>
    <t>SkinBioTherapeutics plc press release dated 25/01/2024</t>
  </si>
  <si>
    <t>USD/GBP Exchange Rate:</t>
  </si>
  <si>
    <t>Revenue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</si>
  <si>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</si>
  <si>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</si>
  <si>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</si>
  <si>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</si>
  <si>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</si>
  <si>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</si>
  <si>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</si>
  <si>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</si>
  <si>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items:</t>
  </si>
  <si>
    <t>Stock write-off</t>
  </si>
  <si>
    <t>Bad Debt write-off</t>
  </si>
  <si>
    <t>Amortisation of Goodwill</t>
  </si>
  <si>
    <t>Amortisation of Acq Rights</t>
  </si>
  <si>
    <t>Amortisation of Devt Costs</t>
  </si>
  <si>
    <t>Amortisation of Intangible Assets</t>
  </si>
  <si>
    <t>Source: Dermatonics Limited financial statements for the year ended 31/01/2023</t>
  </si>
  <si>
    <t>Depreciation of Tangible Assets</t>
  </si>
  <si>
    <t>Sub-total</t>
  </si>
  <si>
    <t>EV/Revenue Multiple</t>
  </si>
  <si>
    <t>EV/EBIT Multiple</t>
  </si>
  <si>
    <t>N/A</t>
  </si>
  <si>
    <t>EV/EBITDA Multiple</t>
  </si>
  <si>
    <t>Source Data</t>
  </si>
  <si>
    <t>Dermatonics Limited financial statements for the year ended  31/01/2023</t>
  </si>
  <si>
    <t>Dermatonics Limited PSC02 notice dated 30/01/2024</t>
  </si>
  <si>
    <t>SkinBioTherapeutics plc press release dated 22/03/2024</t>
  </si>
  <si>
    <t>SkinBioTherapeutics plc press release dated 04/12/2024</t>
  </si>
  <si>
    <t>Cash and cash Equivalents</t>
  </si>
  <si>
    <t>Debt</t>
  </si>
  <si>
    <t>Lease Liabilities</t>
  </si>
  <si>
    <t>© 2025 Business Valuation Benchmarks Ltd</t>
  </si>
  <si>
    <t>Bio-Tech Solutions Limited</t>
  </si>
  <si>
    <t>Source: SkinBioTherapeutics plc press release dated 11/10/2024; "total enterprise consideration"</t>
  </si>
  <si>
    <t>Source: SkinBioTherapeutics plc press release dated 11/10/2024</t>
  </si>
  <si>
    <t>Note: Implied Operating Profit</t>
  </si>
  <si>
    <t>Exceptional items</t>
  </si>
  <si>
    <t>Source: Bio-Tech Solutions Limited financial statements for the year ended 30/06/2024</t>
  </si>
  <si>
    <t>Bio-Tech Solutions Limited financial statements for the year ended 30/06/2024</t>
  </si>
  <si>
    <t>Bio-Tech Solutions Limited PSC02 notice dated 15/10/2024</t>
  </si>
  <si>
    <t>00/00/2000</t>
  </si>
  <si>
    <t>Net debt</t>
  </si>
  <si>
    <t>Note: implied operating profit based on reported adjusted EBITDA of £230k</t>
  </si>
  <si>
    <t>SkinBioTherapeutics plc press release dated 11/10/2024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</si>
</sst>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0" xfId="0" applyAlignment="1">
      <alignment horizontal="left" vertical="top" indent="1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0" fontId="0" fillId="2" borderId="3" xfId="0" applyFill="1" applyBorder="1"/>
    <xf numFmtId="166" fontId="2" fillId="2" borderId="4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6" fillId="0" borderId="7" xfId="0" applyNumberFormat="1" applyFont="1" applyBorder="1" applyAlignment="1">
      <alignment horizontal="left" vertical="top" wrapText="1"/>
    </xf>
    <xf numFmtId="0" fontId="7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center"/>
    </xf>
    <xf numFmtId="38" fontId="0" fillId="0" borderId="7" xfId="1" applyNumberFormat="1" applyFont="1" applyFill="1" applyBorder="1" applyAlignment="1">
      <alignment vertical="top"/>
    </xf>
    <xf numFmtId="38" fontId="0" fillId="2" borderId="7" xfId="1" applyNumberFormat="1" applyFont="1" applyFill="1" applyBorder="1" applyAlignment="1">
      <alignment vertical="top"/>
    </xf>
    <xf numFmtId="38" fontId="0" fillId="0" borderId="8" xfId="1" applyNumberFormat="1" applyFont="1" applyBorder="1"/>
    <xf numFmtId="38" fontId="2" fillId="2" borderId="4" xfId="1" applyNumberFormat="1" applyFont="1" applyFill="1" applyBorder="1" applyAlignment="1">
      <alignment vertical="top"/>
    </xf>
    <xf numFmtId="38" fontId="0" fillId="0" borderId="7" xfId="1" applyNumberFormat="1" applyFont="1" applyBorder="1"/>
    <xf numFmtId="14" fontId="2" fillId="0" borderId="7" xfId="0" applyNumberFormat="1" applyFont="1" applyBorder="1" applyAlignment="1">
      <alignment horizontal="center"/>
    </xf>
    <xf numFmtId="0" fontId="0" fillId="0" borderId="8" xfId="0" applyBorder="1"/>
    <xf numFmtId="165" fontId="8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center"/>
    </xf>
    <xf numFmtId="38" fontId="8" fillId="0" borderId="0" xfId="1" applyNumberFormat="1" applyFont="1" applyFill="1" applyAlignment="1">
      <alignment vertical="top"/>
    </xf>
    <xf numFmtId="38" fontId="8" fillId="0" borderId="2" xfId="1" applyNumberFormat="1" applyFont="1" applyBorder="1"/>
    <xf numFmtId="38" fontId="12" fillId="2" borderId="1" xfId="1" applyNumberFormat="1" applyFont="1" applyFill="1" applyBorder="1" applyAlignment="1">
      <alignment vertical="top"/>
    </xf>
    <xf numFmtId="38" fontId="8" fillId="0" borderId="0" xfId="1" applyNumberFormat="1" applyFont="1"/>
    <xf numFmtId="14" fontId="12" fillId="0" borderId="0" xfId="0" applyNumberFormat="1" applyFont="1" applyAlignment="1">
      <alignment horizontal="center"/>
    </xf>
    <xf numFmtId="166" fontId="12" fillId="2" borderId="5" xfId="1" applyNumberFormat="1" applyFont="1" applyFill="1" applyBorder="1"/>
    <xf numFmtId="166" fontId="12" fillId="2" borderId="5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72A08-116F-0548-931B-384A4C67F8D5}">
  <sheetPr>
    <pageSetUpPr fitToPage="1"/>
  </sheetPr>
  <dimension ref="A1:J103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45316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8</v>
      </c>
      <c r="B12" s="15">
        <v>1750</v>
      </c>
      <c r="C12" s="15"/>
      <c r="D12" s="16" t="s">
        <v>9</v>
      </c>
    </row>
    <row r="13" spans="1:4" x14ac:dyDescent="0.2">
      <c r="A13" s="14"/>
      <c r="B13" s="15"/>
      <c r="C13" s="15"/>
      <c r="D13" s="16"/>
    </row>
    <row r="14" spans="1:4" ht="34" x14ac:dyDescent="0.2">
      <c r="A14" s="14" t="s">
        <v>10</v>
      </c>
      <c r="B14" s="17">
        <f>2996.455-B12</f>
        <v>1246.4549999999999</v>
      </c>
      <c r="C14" s="15"/>
      <c r="D14" s="16" t="s">
        <v>9</v>
      </c>
    </row>
    <row r="15" spans="1:4" x14ac:dyDescent="0.2">
      <c r="A15" s="14"/>
      <c r="B15" s="15"/>
      <c r="C15" s="15"/>
      <c r="D15" s="16"/>
    </row>
    <row r="16" spans="1:4" x14ac:dyDescent="0.2">
      <c r="A16" s="1" t="s">
        <v>11</v>
      </c>
      <c r="B16" s="15">
        <f>SUM(B12:B14)</f>
        <v>2996.4549999999999</v>
      </c>
      <c r="C16" s="15"/>
      <c r="D16" s="16"/>
    </row>
    <row r="17" spans="1:4" x14ac:dyDescent="0.2">
      <c r="A17" s="14"/>
      <c r="B17" s="15"/>
      <c r="C17" s="15"/>
      <c r="D17" s="16"/>
    </row>
    <row r="18" spans="1:4" x14ac:dyDescent="0.2">
      <c r="A18" s="18" t="s">
        <v>12</v>
      </c>
      <c r="B18" s="15"/>
      <c r="C18" s="15"/>
      <c r="D18" s="16"/>
    </row>
    <row r="19" spans="1:4" x14ac:dyDescent="0.2">
      <c r="A19" s="14"/>
      <c r="B19" s="15"/>
      <c r="C19" s="15"/>
      <c r="D19" s="16"/>
    </row>
    <row r="20" spans="1:4" ht="34" x14ac:dyDescent="0.2">
      <c r="A20" s="14" t="s">
        <v>13</v>
      </c>
      <c r="B20" s="15">
        <f>-B92</f>
        <v>-147.22200000000001</v>
      </c>
      <c r="C20" s="15"/>
      <c r="D20" s="16" t="s">
        <v>9</v>
      </c>
    </row>
    <row r="21" spans="1:4" x14ac:dyDescent="0.2">
      <c r="A21" s="14"/>
      <c r="B21" s="15"/>
      <c r="C21" s="15"/>
      <c r="D21" s="16"/>
    </row>
    <row r="22" spans="1:4" x14ac:dyDescent="0.2">
      <c r="A22" s="4"/>
      <c r="B22" s="10"/>
      <c r="C22" s="10"/>
    </row>
    <row r="23" spans="1:4" x14ac:dyDescent="0.2">
      <c r="A23" s="19" t="s">
        <v>14</v>
      </c>
      <c r="B23" s="20">
        <f>B16-B92</f>
        <v>2849.2329999999997</v>
      </c>
      <c r="C23" s="20"/>
      <c r="D23" s="21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15</v>
      </c>
      <c r="B26" s="7"/>
      <c r="C26" s="7"/>
      <c r="D26" s="22"/>
    </row>
    <row r="27" spans="1:4" x14ac:dyDescent="0.2">
      <c r="B27" s="3"/>
      <c r="C27" s="3"/>
      <c r="D27" s="23"/>
    </row>
    <row r="28" spans="1:4" x14ac:dyDescent="0.2">
      <c r="A28" s="2" t="s">
        <v>16</v>
      </c>
      <c r="B28" s="46">
        <v>45322</v>
      </c>
      <c r="C28" s="58">
        <v>44957</v>
      </c>
      <c r="D28" s="24"/>
    </row>
    <row r="29" spans="1:4" x14ac:dyDescent="0.2">
      <c r="A29" s="2"/>
      <c r="B29" s="47"/>
      <c r="C29" s="58"/>
      <c r="D29" s="24"/>
    </row>
    <row r="30" spans="1:4" ht="100" customHeight="1" x14ac:dyDescent="0.2">
      <c r="A30" s="1" t="s">
        <v>17</v>
      </c>
      <c r="B30" s="48" t="s">
        <v>18</v>
      </c>
      <c r="C30" s="59" t="s">
        <v>19</v>
      </c>
      <c r="D30" s="24"/>
    </row>
    <row r="31" spans="1:4" x14ac:dyDescent="0.2">
      <c r="A31" s="2"/>
      <c r="B31" s="47"/>
      <c r="C31" s="58"/>
      <c r="D31" s="24"/>
    </row>
    <row r="32" spans="1:4" x14ac:dyDescent="0.2">
      <c r="A32" s="13"/>
      <c r="B32" s="49"/>
      <c r="C32" s="60"/>
      <c r="D32" s="24"/>
    </row>
    <row r="33" spans="1:4" x14ac:dyDescent="0.2">
      <c r="A33" s="2" t="s">
        <v>20</v>
      </c>
      <c r="B33" s="50"/>
      <c r="C33" s="61"/>
      <c r="D33" s="24"/>
    </row>
    <row r="34" spans="1:4" x14ac:dyDescent="0.2">
      <c r="A34" s="26"/>
      <c r="B34" s="50"/>
      <c r="C34" s="61"/>
      <c r="D34" s="26"/>
    </row>
    <row r="35" spans="1:4" x14ac:dyDescent="0.2">
      <c r="A35" s="13"/>
      <c r="B35" s="50"/>
      <c r="C35" s="61"/>
      <c r="D35" s="24"/>
    </row>
    <row r="36" spans="1:4" x14ac:dyDescent="0.2">
      <c r="A36" s="14" t="s">
        <v>21</v>
      </c>
      <c r="B36" s="51">
        <v>1860</v>
      </c>
      <c r="C36" s="62">
        <v>1820</v>
      </c>
      <c r="D36" s="16"/>
    </row>
    <row r="37" spans="1:4" x14ac:dyDescent="0.2">
      <c r="A37" s="14" t="s">
        <v>22</v>
      </c>
      <c r="B37" s="52"/>
      <c r="C37" s="62"/>
      <c r="D37" s="16"/>
    </row>
    <row r="38" spans="1:4" ht="17" x14ac:dyDescent="0.2">
      <c r="A38" s="1" t="s">
        <v>23</v>
      </c>
      <c r="B38" s="52"/>
      <c r="C38" s="62">
        <v>-45</v>
      </c>
      <c r="D38" s="16" t="s">
        <v>63</v>
      </c>
    </row>
    <row r="39" spans="1:4" x14ac:dyDescent="0.2">
      <c r="A39" s="14"/>
      <c r="B39" s="52"/>
      <c r="C39" s="62"/>
      <c r="D39" s="11"/>
    </row>
    <row r="40" spans="1:4" x14ac:dyDescent="0.2">
      <c r="A40" s="1" t="s">
        <v>24</v>
      </c>
      <c r="B40" s="52"/>
      <c r="C40" s="62"/>
      <c r="D40" s="11"/>
    </row>
    <row r="41" spans="1:4" x14ac:dyDescent="0.2">
      <c r="A41" s="14"/>
      <c r="B41" s="52"/>
      <c r="C41" s="62"/>
      <c r="D41" s="11"/>
    </row>
    <row r="42" spans="1:4" x14ac:dyDescent="0.2">
      <c r="A42" s="14" t="s">
        <v>25</v>
      </c>
      <c r="B42" s="52"/>
      <c r="C42" s="62"/>
      <c r="D42" s="16"/>
    </row>
    <row r="43" spans="1:4" x14ac:dyDescent="0.2">
      <c r="A43" s="14" t="s">
        <v>26</v>
      </c>
      <c r="B43" s="52"/>
      <c r="C43" s="62"/>
      <c r="D43" s="11"/>
    </row>
    <row r="44" spans="1:4" x14ac:dyDescent="0.2">
      <c r="A44" s="14"/>
      <c r="B44" s="52"/>
      <c r="C44" s="62"/>
      <c r="D44" s="11"/>
    </row>
    <row r="45" spans="1:4" x14ac:dyDescent="0.2">
      <c r="A45" s="14" t="s">
        <v>27</v>
      </c>
      <c r="B45" s="52"/>
      <c r="C45" s="62"/>
      <c r="D45" s="11"/>
    </row>
    <row r="46" spans="1:4" x14ac:dyDescent="0.2">
      <c r="A46" s="14" t="s">
        <v>28</v>
      </c>
      <c r="B46" s="52"/>
      <c r="C46" s="62"/>
      <c r="D46" s="16"/>
    </row>
    <row r="47" spans="1:4" x14ac:dyDescent="0.2">
      <c r="A47" s="14" t="s">
        <v>29</v>
      </c>
      <c r="B47" s="52"/>
      <c r="C47" s="62"/>
      <c r="D47" s="11"/>
    </row>
    <row r="48" spans="1:4" x14ac:dyDescent="0.2">
      <c r="A48" s="1" t="s">
        <v>30</v>
      </c>
      <c r="B48" s="52"/>
      <c r="C48" s="62"/>
      <c r="D48" s="11"/>
    </row>
    <row r="49" spans="1:4" x14ac:dyDescent="0.2">
      <c r="A49" s="28" t="s">
        <v>31</v>
      </c>
      <c r="B49" s="52"/>
      <c r="C49" s="62">
        <v>150</v>
      </c>
      <c r="D49" s="11"/>
    </row>
    <row r="50" spans="1:4" x14ac:dyDescent="0.2">
      <c r="A50" s="28" t="s">
        <v>32</v>
      </c>
      <c r="B50" s="52"/>
      <c r="C50" s="62">
        <v>123</v>
      </c>
      <c r="D50" s="11"/>
    </row>
    <row r="51" spans="1:4" x14ac:dyDescent="0.2">
      <c r="A51" s="14"/>
      <c r="B51" s="52"/>
      <c r="C51" s="62"/>
      <c r="D51" s="11"/>
    </row>
    <row r="52" spans="1:4" x14ac:dyDescent="0.2">
      <c r="A52" s="14"/>
      <c r="B52" s="52"/>
      <c r="C52" s="62"/>
      <c r="D52" s="11"/>
    </row>
    <row r="53" spans="1:4" x14ac:dyDescent="0.2">
      <c r="A53" s="14" t="s">
        <v>33</v>
      </c>
      <c r="B53" s="52"/>
      <c r="C53" s="62"/>
      <c r="D53" s="16"/>
    </row>
    <row r="54" spans="1:4" x14ac:dyDescent="0.2">
      <c r="A54" s="14" t="s">
        <v>34</v>
      </c>
      <c r="B54" s="52"/>
      <c r="C54" s="62"/>
      <c r="D54" s="11"/>
    </row>
    <row r="55" spans="1:4" x14ac:dyDescent="0.2">
      <c r="A55" s="14" t="s">
        <v>35</v>
      </c>
      <c r="B55" s="52"/>
      <c r="C55" s="62"/>
      <c r="D55" s="16"/>
    </row>
    <row r="56" spans="1:4" ht="17" x14ac:dyDescent="0.2">
      <c r="A56" s="14" t="s">
        <v>36</v>
      </c>
      <c r="B56" s="52"/>
      <c r="C56" s="62">
        <v>1.5309999999999999</v>
      </c>
      <c r="D56" s="16" t="s">
        <v>37</v>
      </c>
    </row>
    <row r="57" spans="1:4" x14ac:dyDescent="0.2">
      <c r="A57" s="14"/>
      <c r="B57" s="52"/>
      <c r="C57" s="62"/>
      <c r="D57" s="11"/>
    </row>
    <row r="58" spans="1:4" x14ac:dyDescent="0.2">
      <c r="A58" s="14" t="s">
        <v>38</v>
      </c>
      <c r="B58" s="52"/>
      <c r="C58" s="62"/>
      <c r="D58" s="16"/>
    </row>
    <row r="59" spans="1:4" x14ac:dyDescent="0.2">
      <c r="A59" s="14"/>
      <c r="B59" s="52"/>
      <c r="C59" s="62"/>
      <c r="D59" s="11"/>
    </row>
    <row r="60" spans="1:4" x14ac:dyDescent="0.2">
      <c r="A60" s="14" t="s">
        <v>39</v>
      </c>
      <c r="B60" s="52"/>
      <c r="C60" s="62">
        <f>SUM(C42:C58)</f>
        <v>274.53100000000001</v>
      </c>
      <c r="D60" s="11"/>
    </row>
    <row r="61" spans="1:4" x14ac:dyDescent="0.2">
      <c r="A61" s="29"/>
      <c r="B61" s="53"/>
      <c r="C61" s="63"/>
      <c r="D61" s="31"/>
    </row>
    <row r="62" spans="1:4" x14ac:dyDescent="0.2">
      <c r="A62" s="32" t="s">
        <v>15</v>
      </c>
      <c r="B62" s="54">
        <v>422</v>
      </c>
      <c r="C62" s="64">
        <f>C38+C60</f>
        <v>229.53100000000001</v>
      </c>
      <c r="D62" s="34"/>
    </row>
    <row r="63" spans="1:4" x14ac:dyDescent="0.2">
      <c r="B63" s="55"/>
      <c r="C63" s="65"/>
      <c r="D63" s="11"/>
    </row>
    <row r="64" spans="1:4" x14ac:dyDescent="0.2">
      <c r="B64" s="56"/>
      <c r="C64" s="66"/>
      <c r="D64" s="10"/>
    </row>
    <row r="65" spans="1:4" x14ac:dyDescent="0.2">
      <c r="A65" s="35" t="s">
        <v>40</v>
      </c>
      <c r="B65" s="36">
        <f>ROUND((B23/B36),1)</f>
        <v>1.5</v>
      </c>
      <c r="C65" s="67">
        <f>ROUND((B23/C36),1)</f>
        <v>1.6</v>
      </c>
      <c r="D65" s="10"/>
    </row>
    <row r="66" spans="1:4" x14ac:dyDescent="0.2">
      <c r="A66" s="35" t="s">
        <v>41</v>
      </c>
      <c r="B66" s="37" t="s">
        <v>42</v>
      </c>
      <c r="C66" s="68" t="s">
        <v>42</v>
      </c>
      <c r="D66" s="10"/>
    </row>
    <row r="67" spans="1:4" x14ac:dyDescent="0.2">
      <c r="A67" s="35" t="s">
        <v>43</v>
      </c>
      <c r="B67" s="36">
        <f>ROUND((B23/B62),1)</f>
        <v>6.8</v>
      </c>
      <c r="C67" s="67">
        <f>ROUND((B23/C62),1)</f>
        <v>12.4</v>
      </c>
      <c r="D67" s="10"/>
    </row>
    <row r="68" spans="1:4" x14ac:dyDescent="0.2">
      <c r="B68" s="57"/>
    </row>
    <row r="70" spans="1:4" x14ac:dyDescent="0.2">
      <c r="A70" s="7" t="s">
        <v>44</v>
      </c>
      <c r="B70" s="8"/>
      <c r="C70" s="8"/>
      <c r="D70" s="9"/>
    </row>
    <row r="71" spans="1:4" x14ac:dyDescent="0.2">
      <c r="D71" s="10"/>
    </row>
    <row r="72" spans="1:4" x14ac:dyDescent="0.2">
      <c r="A72" s="14" t="s">
        <v>45</v>
      </c>
    </row>
    <row r="73" spans="1:4" x14ac:dyDescent="0.2">
      <c r="A73" s="14" t="s">
        <v>46</v>
      </c>
    </row>
    <row r="74" spans="1:4" x14ac:dyDescent="0.2">
      <c r="A74" t="s">
        <v>19</v>
      </c>
    </row>
    <row r="75" spans="1:4" x14ac:dyDescent="0.2">
      <c r="A75" t="s">
        <v>47</v>
      </c>
    </row>
    <row r="76" spans="1:4" x14ac:dyDescent="0.2">
      <c r="A76" t="s">
        <v>48</v>
      </c>
    </row>
    <row r="77" spans="1:4" x14ac:dyDescent="0.2">
      <c r="D77" s="11"/>
    </row>
    <row r="78" spans="1:4" x14ac:dyDescent="0.2">
      <c r="A78" s="38"/>
      <c r="B78" s="38"/>
      <c r="C78" s="38"/>
      <c r="D78" s="9"/>
    </row>
    <row r="79" spans="1:4" x14ac:dyDescent="0.2">
      <c r="D79" s="39"/>
    </row>
    <row r="80" spans="1:4" x14ac:dyDescent="0.2">
      <c r="D80" s="39"/>
    </row>
    <row r="81" spans="1:4" x14ac:dyDescent="0.2">
      <c r="B81" s="3" t="s">
        <v>3</v>
      </c>
      <c r="C81" s="3"/>
    </row>
    <row r="82" spans="1:4" x14ac:dyDescent="0.2">
      <c r="B82" s="3"/>
      <c r="C82" s="3"/>
    </row>
    <row r="83" spans="1:4" x14ac:dyDescent="0.2">
      <c r="B83" s="5" t="s">
        <v>5</v>
      </c>
      <c r="C83" s="5"/>
    </row>
    <row r="84" spans="1:4" x14ac:dyDescent="0.2">
      <c r="B84" s="5"/>
      <c r="C84" s="5"/>
    </row>
    <row r="85" spans="1:4" x14ac:dyDescent="0.2">
      <c r="B85" s="40">
        <v>45316</v>
      </c>
      <c r="C85" s="40"/>
    </row>
    <row r="86" spans="1:4" x14ac:dyDescent="0.2">
      <c r="A86" s="2" t="s">
        <v>20</v>
      </c>
      <c r="B86" s="5"/>
      <c r="C86" s="5"/>
    </row>
    <row r="87" spans="1:4" x14ac:dyDescent="0.2">
      <c r="A87" s="41"/>
      <c r="B87" s="5"/>
      <c r="C87" s="5"/>
    </row>
    <row r="89" spans="1:4" ht="34" x14ac:dyDescent="0.2">
      <c r="A89" s="14" t="s">
        <v>49</v>
      </c>
      <c r="B89" s="15">
        <v>147.22200000000001</v>
      </c>
      <c r="C89" s="15"/>
      <c r="D89" s="16" t="s">
        <v>9</v>
      </c>
    </row>
    <row r="90" spans="1:4" x14ac:dyDescent="0.2">
      <c r="A90" s="14" t="s">
        <v>50</v>
      </c>
      <c r="B90" s="15"/>
      <c r="C90" s="15"/>
      <c r="D90" s="16"/>
    </row>
    <row r="91" spans="1:4" x14ac:dyDescent="0.2">
      <c r="A91" t="s">
        <v>51</v>
      </c>
      <c r="B91" s="30"/>
      <c r="C91" s="42"/>
      <c r="D91" s="16"/>
    </row>
    <row r="92" spans="1:4" x14ac:dyDescent="0.2">
      <c r="A92" s="2" t="s">
        <v>13</v>
      </c>
      <c r="B92" s="43">
        <f>SUM(B89:B91)</f>
        <v>147.22200000000001</v>
      </c>
      <c r="C92" s="43"/>
    </row>
    <row r="95" spans="1:4" x14ac:dyDescent="0.2">
      <c r="A95" s="44" t="s">
        <v>52</v>
      </c>
    </row>
    <row r="99" spans="2:10" x14ac:dyDescent="0.2">
      <c r="F99" s="16"/>
      <c r="G99" s="16"/>
      <c r="H99" s="16"/>
      <c r="I99" s="16"/>
      <c r="J99" s="16"/>
    </row>
    <row r="102" spans="2:10" x14ac:dyDescent="0.2">
      <c r="B102" s="45"/>
      <c r="C102" s="45"/>
    </row>
    <row r="103" spans="2:10" x14ac:dyDescent="0.2">
      <c r="B103" s="45"/>
      <c r="C103" s="45"/>
    </row>
  </sheetData>
  <sheetProtection algorithmName="SHA-512" hashValue="Rz0PxCgqHQwfeJEvOakb8hhbsF2adNPFSXBeFCe6QfstNaYpAvAIVU78TURlR3kscHDxT9Mi5pn8+94Fb8irew==" saltValue="Nd5e0jPRDs0f0gwTiPA43w==" spinCount="100000" sheet="1" objects="1" scenarios="1"/>
  <pageMargins left="0.7" right="0.7" top="0.75" bottom="0.75" header="0.3" footer="0.3"/>
  <pageSetup paperSize="9" scale="46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56408-2C8E-BC4A-9922-94A72DFACCC9}">
  <sheetPr>
    <pageSetUpPr fitToPage="1"/>
  </sheetPr>
  <dimension ref="A1:I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45576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1250</v>
      </c>
      <c r="C12" s="16" t="s">
        <v>54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8" t="s">
        <v>12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9" t="s">
        <v>14</v>
      </c>
      <c r="B20" s="20">
        <f>B12-B89</f>
        <v>1250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15</v>
      </c>
      <c r="B23" s="7"/>
      <c r="C23" s="22"/>
    </row>
    <row r="24" spans="1:3" x14ac:dyDescent="0.2">
      <c r="A24" s="2" t="s">
        <v>16</v>
      </c>
      <c r="B24" s="3"/>
      <c r="C24" s="23"/>
    </row>
    <row r="25" spans="1:3" x14ac:dyDescent="0.2">
      <c r="A25" s="12">
        <v>45473</v>
      </c>
      <c r="B25" s="24"/>
      <c r="C25" s="24"/>
    </row>
    <row r="26" spans="1:3" x14ac:dyDescent="0.2">
      <c r="A26" s="13"/>
      <c r="B26" s="25"/>
      <c r="C26" s="24"/>
    </row>
    <row r="27" spans="1:3" x14ac:dyDescent="0.2">
      <c r="A27" s="2" t="s">
        <v>20</v>
      </c>
      <c r="B27" s="24"/>
      <c r="C27" s="24"/>
    </row>
    <row r="28" spans="1:3" x14ac:dyDescent="0.2">
      <c r="A28" s="26"/>
      <c r="B28" s="24"/>
      <c r="C28" s="26"/>
    </row>
    <row r="29" spans="1:3" x14ac:dyDescent="0.2">
      <c r="A29" s="13"/>
      <c r="B29" s="24"/>
      <c r="C29" s="24"/>
    </row>
    <row r="30" spans="1:3" ht="17" x14ac:dyDescent="0.2">
      <c r="A30" s="14" t="s">
        <v>21</v>
      </c>
      <c r="B30" s="27">
        <v>2100</v>
      </c>
      <c r="C30" s="16" t="s">
        <v>55</v>
      </c>
    </row>
    <row r="31" spans="1:3" x14ac:dyDescent="0.2">
      <c r="A31" s="14" t="s">
        <v>22</v>
      </c>
      <c r="B31" s="27"/>
      <c r="C31" s="16"/>
    </row>
    <row r="32" spans="1:3" ht="17" x14ac:dyDescent="0.2">
      <c r="A32" s="1" t="s">
        <v>23</v>
      </c>
      <c r="B32" s="27">
        <f>B53-B49</f>
        <v>460.834</v>
      </c>
      <c r="C32" s="16" t="s">
        <v>56</v>
      </c>
    </row>
    <row r="33" spans="1:3" x14ac:dyDescent="0.2">
      <c r="A33" s="14"/>
      <c r="B33" s="27"/>
      <c r="C33" s="11"/>
    </row>
    <row r="34" spans="1:3" x14ac:dyDescent="0.2">
      <c r="A34" s="1" t="s">
        <v>24</v>
      </c>
      <c r="B34" s="27"/>
      <c r="C34" s="11"/>
    </row>
    <row r="35" spans="1:3" x14ac:dyDescent="0.2">
      <c r="A35" s="14"/>
      <c r="B35" s="27"/>
      <c r="C35" s="11"/>
    </row>
    <row r="36" spans="1:3" x14ac:dyDescent="0.2">
      <c r="A36" s="14" t="s">
        <v>25</v>
      </c>
      <c r="B36" s="27"/>
      <c r="C36" s="16"/>
    </row>
    <row r="37" spans="1:3" x14ac:dyDescent="0.2">
      <c r="A37" s="14" t="s">
        <v>26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27</v>
      </c>
      <c r="B39" s="27"/>
      <c r="C39" s="11"/>
    </row>
    <row r="40" spans="1:3" x14ac:dyDescent="0.2">
      <c r="A40" s="14" t="s">
        <v>28</v>
      </c>
      <c r="B40" s="27"/>
      <c r="C40" s="16"/>
    </row>
    <row r="41" spans="1:3" x14ac:dyDescent="0.2">
      <c r="A41" s="14" t="s">
        <v>29</v>
      </c>
      <c r="B41" s="27"/>
      <c r="C41" s="11"/>
    </row>
    <row r="42" spans="1:3" x14ac:dyDescent="0.2">
      <c r="A42" s="14" t="s">
        <v>57</v>
      </c>
      <c r="B42" s="27"/>
      <c r="C42" s="11"/>
    </row>
    <row r="43" spans="1:3" x14ac:dyDescent="0.2">
      <c r="A43" s="14"/>
      <c r="B43" s="27"/>
      <c r="C43" s="11"/>
    </row>
    <row r="44" spans="1:3" x14ac:dyDescent="0.2">
      <c r="A44" s="14" t="s">
        <v>33</v>
      </c>
      <c r="B44" s="27"/>
      <c r="C44" s="16"/>
    </row>
    <row r="45" spans="1:3" x14ac:dyDescent="0.2">
      <c r="A45" s="14" t="s">
        <v>34</v>
      </c>
      <c r="B45" s="27"/>
      <c r="C45" s="11"/>
    </row>
    <row r="46" spans="1:3" x14ac:dyDescent="0.2">
      <c r="A46" s="14" t="s">
        <v>35</v>
      </c>
      <c r="B46" s="27"/>
      <c r="C46" s="16"/>
    </row>
    <row r="47" spans="1:3" x14ac:dyDescent="0.2">
      <c r="A47" s="14" t="s">
        <v>36</v>
      </c>
      <c r="B47" s="27"/>
      <c r="C47" s="16"/>
    </row>
    <row r="48" spans="1:3" x14ac:dyDescent="0.2">
      <c r="A48" s="14"/>
      <c r="B48" s="27"/>
      <c r="C48" s="11"/>
    </row>
    <row r="49" spans="1:3" ht="17" x14ac:dyDescent="0.2">
      <c r="A49" s="14" t="s">
        <v>38</v>
      </c>
      <c r="B49" s="27">
        <v>39.165999999999997</v>
      </c>
      <c r="C49" s="16" t="s">
        <v>58</v>
      </c>
    </row>
    <row r="50" spans="1:3" x14ac:dyDescent="0.2">
      <c r="A50" s="14"/>
      <c r="B50" s="27"/>
      <c r="C50" s="11"/>
    </row>
    <row r="51" spans="1:3" x14ac:dyDescent="0.2">
      <c r="A51" s="14" t="s">
        <v>39</v>
      </c>
      <c r="B51" s="27">
        <f>SUM(B36:B49)</f>
        <v>39.165999999999997</v>
      </c>
      <c r="C51" s="11"/>
    </row>
    <row r="52" spans="1:3" x14ac:dyDescent="0.2">
      <c r="A52" s="29"/>
      <c r="B52" s="30"/>
      <c r="C52" s="31"/>
    </row>
    <row r="53" spans="1:3" ht="17" x14ac:dyDescent="0.2">
      <c r="A53" s="32" t="s">
        <v>15</v>
      </c>
      <c r="B53" s="33">
        <v>500</v>
      </c>
      <c r="C53" s="34" t="s">
        <v>55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5" t="s">
        <v>40</v>
      </c>
      <c r="B56" s="36">
        <f>ROUND((B20/B30),1)</f>
        <v>0.6</v>
      </c>
      <c r="C56" s="10"/>
    </row>
    <row r="57" spans="1:3" x14ac:dyDescent="0.2">
      <c r="A57" s="35" t="s">
        <v>41</v>
      </c>
      <c r="B57" s="36">
        <f>ROUND((B20/B32),1)</f>
        <v>2.7</v>
      </c>
      <c r="C57" s="10"/>
    </row>
    <row r="58" spans="1:3" x14ac:dyDescent="0.2">
      <c r="A58" s="35" t="s">
        <v>43</v>
      </c>
      <c r="B58" s="36">
        <f>ROUND((B20/B53),1)</f>
        <v>2.5</v>
      </c>
      <c r="C58" s="10"/>
    </row>
    <row r="61" spans="1:3" x14ac:dyDescent="0.2">
      <c r="A61" s="7" t="s">
        <v>44</v>
      </c>
      <c r="B61" s="8"/>
      <c r="C61" s="9"/>
    </row>
    <row r="62" spans="1:3" x14ac:dyDescent="0.2">
      <c r="C62" s="10"/>
    </row>
    <row r="63" spans="1:3" x14ac:dyDescent="0.2">
      <c r="A63" s="14" t="s">
        <v>59</v>
      </c>
    </row>
    <row r="64" spans="1:3" x14ac:dyDescent="0.2">
      <c r="A64" s="14" t="s">
        <v>64</v>
      </c>
    </row>
    <row r="65" spans="1:3" x14ac:dyDescent="0.2">
      <c r="A65" t="s">
        <v>60</v>
      </c>
    </row>
    <row r="66" spans="1:3" x14ac:dyDescent="0.2">
      <c r="C66" s="11"/>
    </row>
    <row r="67" spans="1:3" x14ac:dyDescent="0.2">
      <c r="A67" s="38"/>
      <c r="B67" s="38"/>
      <c r="C67" s="9"/>
    </row>
    <row r="68" spans="1:3" x14ac:dyDescent="0.2">
      <c r="C68" s="39"/>
    </row>
    <row r="69" spans="1:3" x14ac:dyDescent="0.2">
      <c r="C69" s="39"/>
    </row>
    <row r="70" spans="1:3" hidden="1" x14ac:dyDescent="0.2">
      <c r="B70" s="3" t="s">
        <v>3</v>
      </c>
    </row>
    <row r="71" spans="1:3" hidden="1" x14ac:dyDescent="0.2">
      <c r="B71" s="3"/>
    </row>
    <row r="72" spans="1:3" hidden="1" x14ac:dyDescent="0.2">
      <c r="B72" s="5" t="s">
        <v>5</v>
      </c>
    </row>
    <row r="73" spans="1:3" hidden="1" x14ac:dyDescent="0.2">
      <c r="B73" s="5"/>
    </row>
    <row r="74" spans="1:3" hidden="1" x14ac:dyDescent="0.2">
      <c r="B74" s="40" t="s">
        <v>61</v>
      </c>
    </row>
    <row r="75" spans="1:3" hidden="1" x14ac:dyDescent="0.2">
      <c r="A75" s="2" t="s">
        <v>20</v>
      </c>
      <c r="B75" s="5"/>
    </row>
    <row r="76" spans="1:3" hidden="1" x14ac:dyDescent="0.2">
      <c r="A76" s="41"/>
      <c r="B76" s="5"/>
    </row>
    <row r="77" spans="1:3" hidden="1" x14ac:dyDescent="0.2"/>
    <row r="78" spans="1:3" ht="17" hidden="1" x14ac:dyDescent="0.2">
      <c r="A78" s="14" t="s">
        <v>49</v>
      </c>
      <c r="B78" s="15">
        <v>0</v>
      </c>
      <c r="C78" s="16" t="s">
        <v>17</v>
      </c>
    </row>
    <row r="79" spans="1:3" hidden="1" x14ac:dyDescent="0.2">
      <c r="A79" s="14" t="s">
        <v>50</v>
      </c>
      <c r="B79" s="15"/>
      <c r="C79" s="16"/>
    </row>
    <row r="80" spans="1:3" hidden="1" x14ac:dyDescent="0.2">
      <c r="A80" t="s">
        <v>51</v>
      </c>
      <c r="B80" s="30"/>
      <c r="C80" s="16"/>
    </row>
    <row r="81" spans="1:9" hidden="1" x14ac:dyDescent="0.2">
      <c r="A81" s="2" t="s">
        <v>62</v>
      </c>
      <c r="B81" s="43">
        <f>SUM(B78:B80)</f>
        <v>0</v>
      </c>
    </row>
    <row r="82" spans="1:9" hidden="1" x14ac:dyDescent="0.2"/>
    <row r="83" spans="1:9" hidden="1" x14ac:dyDescent="0.2"/>
    <row r="84" spans="1:9" x14ac:dyDescent="0.2">
      <c r="A84" s="44" t="s">
        <v>52</v>
      </c>
    </row>
    <row r="88" spans="1:9" x14ac:dyDescent="0.2">
      <c r="E88" s="16"/>
      <c r="F88" s="16"/>
      <c r="G88" s="16"/>
      <c r="H88" s="16"/>
      <c r="I88" s="16"/>
    </row>
    <row r="91" spans="1:9" x14ac:dyDescent="0.2">
      <c r="B91" s="45"/>
    </row>
    <row r="92" spans="1:9" x14ac:dyDescent="0.2">
      <c r="B92" s="45"/>
    </row>
  </sheetData>
  <sheetProtection algorithmName="SHA-512" hashValue="VSQllhMSiOMhNAb5dGhykUiwzhLwNQ8lEqRLE8lX8Ihe5yyuOYSxDmhgLbXiB1Lgc8qQxAFT7hhZepCg3WLtLg==" saltValue="t5V66XR0dRTHlMIi4+OKCA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Dermatonics 250124</vt:lpstr>
      <vt:lpstr>Bio-Tech Solutions 111024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2025-05-22T15:48:53Z</dcterms:created>
  <dcterms:modified xsi:type="dcterms:W3CDTF">2025-05-22T15:56:55Z</dcterms:modified>
</cp:coreProperties>
</file>