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defaultThemeVersion="166925"/>
  <mc:AlternateContent xmlns:mc="http://schemas.openxmlformats.org/markup-compatibility/2006">
    <mc:Choice Requires="x15">
      <x15ac:absPath xmlns:x15ac="http://schemas.microsoft.com/office/spreadsheetml/2010/11/ac" url="/Users/konstantinosmossios/Documents/Business Valuation Benchmarks Ltd/2024 Publication/BVB Insights 2024 with Supporting Calculations/Financials (excl. banks) /"/>
    </mc:Choice>
  </mc:AlternateContent>
  <xr:revisionPtr revIDLastSave="0" documentId="13_ncr:1_{9994ADF0-B10D-7149-B8DF-4A8FC36711F4}" xr6:coauthVersionLast="47" xr6:coauthVersionMax="47" xr10:uidLastSave="{00000000-0000-0000-0000-000000000000}"/>
  <workbookProtection workbookAlgorithmName="SHA-512" workbookHashValue="p5frIxfLwXr756eIsY18cEhEparP6qYqC1WB+YXlAKeDrJPIvAKhtYQP+TOz1TRNj8tKvANpg3syTXl+rp4HYA==" workbookSaltValue="Q7t3SQsKUDfySKUK+Frqeg==" workbookSpinCount="100000" lockStructure="1"/>
  <bookViews>
    <workbookView xWindow="780" yWindow="1000" windowWidth="27640" windowHeight="15760" xr2:uid="{9EDA5D0F-DF66-744B-A3E2-24FD58F911A4}"/>
  </bookViews>
  <sheets>
    <sheet name="Precise Protect 060423" sheetId="1" r:id="rId1"/>
    <sheet name="Logic Investments 090323" sheetId="2" r:id="rId2"/>
    <sheet name="MI Capital Research 070723" sheetId="3" r:id="rId3"/>
    <sheet name="Competent Adviser 140723" sheetId="4" r:id="rId4"/>
    <sheet name="AKG Group 251023" sheetId="5" r:id="rId5"/>
    <sheet name="Vouchedfor 011123" sheetId="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5" i="6" l="1"/>
  <c r="B20" i="6" s="1"/>
  <c r="B54" i="6"/>
  <c r="B56" i="6" s="1"/>
  <c r="B16" i="6"/>
  <c r="B23" i="6" s="1"/>
  <c r="B59" i="6" s="1"/>
  <c r="B85" i="5" l="1"/>
  <c r="B20" i="5" s="1"/>
  <c r="B54" i="5"/>
  <c r="B56" i="5" s="1"/>
  <c r="B16" i="5"/>
  <c r="B23" i="5" l="1"/>
  <c r="B59" i="5" s="1"/>
  <c r="B87" i="4"/>
  <c r="B20" i="4" s="1"/>
  <c r="B55" i="4"/>
  <c r="B35" i="4"/>
  <c r="B16" i="4"/>
  <c r="B23" i="4" s="1"/>
  <c r="B57" i="4" l="1"/>
  <c r="B62" i="4" s="1"/>
  <c r="B61" i="4"/>
  <c r="B60" i="4"/>
  <c r="B88" i="3"/>
  <c r="B22" i="3" s="1"/>
  <c r="B56" i="3"/>
  <c r="B37" i="3"/>
  <c r="B18" i="3"/>
  <c r="B58" i="3" l="1"/>
  <c r="B25" i="3"/>
  <c r="B63" i="3"/>
  <c r="B62" i="3" l="1"/>
  <c r="B61" i="3"/>
  <c r="B88" i="2"/>
  <c r="B58" i="2"/>
  <c r="B56" i="2"/>
  <c r="B22" i="2"/>
  <c r="B17" i="2"/>
  <c r="B25" i="2" s="1"/>
  <c r="B63" i="2" l="1"/>
  <c r="B62" i="2"/>
  <c r="B61" i="2"/>
  <c r="B86" i="1" l="1"/>
  <c r="B20" i="1" s="1"/>
  <c r="B55" i="1"/>
  <c r="B35" i="1"/>
  <c r="B12" i="1"/>
  <c r="B16" i="1" s="1"/>
  <c r="B23" i="1" s="1"/>
  <c r="B57" i="1" l="1"/>
  <c r="B62" i="1" s="1"/>
  <c r="B61" i="1"/>
  <c r="B60" i="1"/>
</calcChain>
</file>

<file path=xl/sharedStrings.xml><?xml version="1.0" encoding="utf-8"?>
<sst xmlns="http://schemas.openxmlformats.org/spreadsheetml/2006/main" count="360" uniqueCount="105">
  <si>
    <t>Target Company</t>
  </si>
  <si>
    <t>Precise Protect Limited</t>
  </si>
  <si>
    <t>Currency</t>
  </si>
  <si>
    <t>GBP</t>
  </si>
  <si>
    <t>Display</t>
  </si>
  <si>
    <t>000s</t>
  </si>
  <si>
    <t>Enterprise Value</t>
  </si>
  <si>
    <t>Date Completed:</t>
  </si>
  <si>
    <t>Cash consideration (GBP)</t>
  </si>
  <si>
    <t>Shares consideration (GBP)</t>
  </si>
  <si>
    <t xml:space="preserve">Source: Tavistock Investments plc press release dated 11/04/2023; </t>
  </si>
  <si>
    <t>Total consideration</t>
  </si>
  <si>
    <t>Adjustments:</t>
  </si>
  <si>
    <t>Cash at bank and in hand - as at 31/10/2022</t>
  </si>
  <si>
    <t>Source: Precise Protect Limited financial statements for the year ended 31/10/2022</t>
  </si>
  <si>
    <t>EV</t>
  </si>
  <si>
    <t>Normalised EBITDA</t>
  </si>
  <si>
    <t>Reporting Date:</t>
  </si>
  <si>
    <t>USD/GBP Exchange Rate:</t>
  </si>
  <si>
    <t>Revenue</t>
  </si>
  <si>
    <t>Source: Tavistock Investments plc press release dated 11/04/2023</t>
  </si>
  <si>
    <t>Gross Profit</t>
  </si>
  <si>
    <t>Operating profit</t>
  </si>
  <si>
    <t>Note: Profit Before tax used as proxy for Operating profit.  The target does not report any external bank debt, therefore Net Financial Costs are assumed to be immaterial as the entity does not have an external debt</t>
  </si>
  <si>
    <t>Profit before tax</t>
  </si>
  <si>
    <t>Add Back:</t>
  </si>
  <si>
    <t>Gain on Sale of FA</t>
  </si>
  <si>
    <t>Loss on Sale of FA</t>
  </si>
  <si>
    <t>Write down of inventories</t>
  </si>
  <si>
    <t>Other - to account for non-recurring costs</t>
  </si>
  <si>
    <t>Share based payments</t>
  </si>
  <si>
    <t>Exceptional items</t>
  </si>
  <si>
    <t>Amortisation of Goodwill</t>
  </si>
  <si>
    <t>Amortisation of Acq Rights</t>
  </si>
  <si>
    <t>Amortisation of Devt Costs</t>
  </si>
  <si>
    <t>Amortisation of Intangible Assets</t>
  </si>
  <si>
    <t>Depreciation of Tangible Assets</t>
  </si>
  <si>
    <t>Source: Precise Protect Limited financial statements for the year ended 31/10/2021</t>
  </si>
  <si>
    <t>Sub-total</t>
  </si>
  <si>
    <t>EV/Revenue Multiple</t>
  </si>
  <si>
    <t>EV/EBIT Multiple</t>
  </si>
  <si>
    <t>EV/EBITDA Multiple</t>
  </si>
  <si>
    <t>Source Data</t>
  </si>
  <si>
    <t>Precise Protect Limited financial statements for the year ended 31/10/2021</t>
  </si>
  <si>
    <t>Precise Protect Limited financial statements for the year ended 31/10/2022</t>
  </si>
  <si>
    <t>Tavistock Investments plc press release dated 11/04/2023</t>
  </si>
  <si>
    <t>Precise Protect Limited PSC02 notice dated 11/04/2023</t>
  </si>
  <si>
    <t>Cash at bank and in hand</t>
  </si>
  <si>
    <t>Debt</t>
  </si>
  <si>
    <t>Lease Liabilities</t>
  </si>
  <si>
    <t>© 2024 Business Valuation Benchmarks Ltd</t>
  </si>
  <si>
    <t>Source: Tavistock Investments plc press release dated 11/04/2023; includes earn-out of up to £4m payable in three subsequent annual instalments</t>
  </si>
  <si>
    <t>Logic Investments Ltd</t>
  </si>
  <si>
    <t>Consideration (GBP)</t>
  </si>
  <si>
    <t>Source: Oberon Investments Group plc Interim Results September 2023; note 5 Business combinations</t>
  </si>
  <si>
    <t>Percentage acquired:</t>
  </si>
  <si>
    <t>Implied value</t>
  </si>
  <si>
    <t>Cash acquired</t>
  </si>
  <si>
    <t>Note: Target principal activity is that of equity trading and investment management; assumed no free cash was acquired</t>
  </si>
  <si>
    <t>Source: Logic Investments Ltd financial statements for the year ended 31/03/2023</t>
  </si>
  <si>
    <t>Logic Investments Ltd financial statements for the year ended 31/03/2023</t>
  </si>
  <si>
    <t>Oberon Investments Group plc press release dated 20/01/2023</t>
  </si>
  <si>
    <t>Oberon Investments Group plc press release dated 09/06/2023</t>
  </si>
  <si>
    <t>Oberon Investments Group plc press release dated 20/06/2023</t>
  </si>
  <si>
    <t>Oberon Investments Group plc Interim Results September 2023</t>
  </si>
  <si>
    <t>Cash and cash Equivalents</t>
  </si>
  <si>
    <t>MI Capital Research Limited</t>
  </si>
  <si>
    <t>Cash Consideration (GBP)</t>
  </si>
  <si>
    <t>Source: Fintel plc press release dated  19/03/2024; note 20 Acquisitions</t>
  </si>
  <si>
    <t>Deferred consideration (GBP)</t>
  </si>
  <si>
    <t>Fair-value of contingent consideration (GBP)</t>
  </si>
  <si>
    <t>Source: Fintel plc press release dated  19/03/2024; note 20 Acquisitions -"Had the acquisition been made at the beginning the financial year, revenue would have been £1.2m and profit before taxation would have been £0.3m."</t>
  </si>
  <si>
    <t>Note: PBT used as proxy for Operating Profit as no Bank Loan disclosed in Purchase Price Allocation.  A loan of $58k was shown as outstanding at 30/06/2022 in the Financial statements. No further Financial statements released since. Assumed Net financial charge would be immaterial.</t>
  </si>
  <si>
    <t xml:space="preserve">Profit before tax </t>
  </si>
  <si>
    <t>Source: Fintel plc press release dated  19/03/2024; note 20 Acquisitions - "Had the acquisition been made at the beginning the financial year, revenue would have been £1.2m and profit before taxation would have been £0.3m."</t>
  </si>
  <si>
    <t>Estimated Depreciation of Tangible Assets</t>
  </si>
  <si>
    <t>Note: Fintel plc press release dated 27/07/2023 "Completed in July 2023, the transaction was funded entirely from cash reserves with upfront cash consideration of £3m representing a 10x EV/EBITDA multiple."</t>
  </si>
  <si>
    <t>N/A</t>
  </si>
  <si>
    <t>MI Capital Research Limited unaudited financial statements for the year ended 30/06/2022</t>
  </si>
  <si>
    <t>MI Capital Research Limited PSC02 notice dated 27/07/2023</t>
  </si>
  <si>
    <t>Fintel plc press release dated 27/07/2023</t>
  </si>
  <si>
    <t>Defaqto news release dated July 2023</t>
  </si>
  <si>
    <t>Fintel plc press release dated  19/03/2024</t>
  </si>
  <si>
    <t>Source: MI Capital Research Limited unaudited financial statements for the year ended 30/06/2022; charge for the year ended 30/06/2022 (latest available financial) used as estimate</t>
  </si>
  <si>
    <t>Competent Adviser Limited</t>
  </si>
  <si>
    <t>Source: Fintel plc press release dated  19/03/2024; note 20 Acquisitions - "Had the acquisition been made at the beginning the financial year, revenue would have been £0.6m and profit before taxation would have been £0.4m. "</t>
  </si>
  <si>
    <t>Note: PBT used as proxy for Operating Profit as no Bank Loan disclosed in Purchase Price Allocation.  A loan of $34k was shown as outstanding at 31/03/2023 in the Financial statements. No further Financial statements released since. Assumed Net financial charge would be immaterial.</t>
  </si>
  <si>
    <t>Profit before taxation</t>
  </si>
  <si>
    <t>Source: Competent Adviser Limited unaudited financial statements for the year ended 31/03/2023; charge for the year ended 30/06/2022 (latest avaiable financial) used as estimate</t>
  </si>
  <si>
    <t>Source: Fintel plc press release dated 27/07/2023; "cash consideration of £2.5m representing a 9x EV EBITDA multiple." (£2,500 divided by 9 = £278k)</t>
  </si>
  <si>
    <t>Competent Adviser Limited unaudited financial statements for the year ended 31/03/2023</t>
  </si>
  <si>
    <t>Competent Adviser Limited PSC02 notice dated 18/07/2023</t>
  </si>
  <si>
    <t>Fintel plc press release dated 19/03/2024</t>
  </si>
  <si>
    <t>14/07/203</t>
  </si>
  <si>
    <t>AKG Group Limited</t>
  </si>
  <si>
    <t>Source: Fintel plc press release dated  19/03/2024; note 20 Acquisitions - "Had the acquisition been made at the beginning the financial year, revenue would have been £0.9m"</t>
  </si>
  <si>
    <t xml:space="preserve">Source: </t>
  </si>
  <si>
    <t>Source:</t>
  </si>
  <si>
    <t>AKG Group Limited financial statements for the year ended 31/05/2023</t>
  </si>
  <si>
    <t>Fintel plc press release dated 14/11/2023</t>
  </si>
  <si>
    <t>AKG Group Limited PSC02 notice dated 16/11/2023</t>
  </si>
  <si>
    <t>Vouchedfor Ltd</t>
  </si>
  <si>
    <t>Source: Fintel plc press release dated  19/03/2024; note 20 Acquisitions - "Had the acquisition been made at the beginning the financial year, revenue would have been £2.8m"</t>
  </si>
  <si>
    <t>Vouchedfor LTD financial statements for the year ended 31/12/2022</t>
  </si>
  <si>
    <t>Vouchedfor Ltd CS01 confirmation statement dated 05/02/2024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</si>
</sst>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dd/mm/yyyy;@"/>
    <numFmt numFmtId="165" formatCode="#,##0.0;[Red]\-#,##0.0"/>
    <numFmt numFmtId="166" formatCode="#,##0.00000;[Red]\-#,##0.00000"/>
    <numFmt numFmtId="167" formatCode="0.0%"/>
    <numFmt numFmtId="168" formatCode="0.0"/>
  </numFmts>
  <fonts count="7" x14ac:knownFonts="1">
    <font>
      <sz val="12"/>
      <color theme="1"/>
      <name val="Calibri"/>
      <family val="2"/>
      <scheme val="minor"/>
    </font>
    <font>
      <sz val="12"/>
      <color theme="1"/>
      <name val="Calibri"/>
      <family val="2"/>
      <scheme val="minor"/>
    </font>
    <font>
      <b/>
      <sz val="11"/>
      <color theme="1"/>
      <name val="Calibri"/>
      <family val="2"/>
      <scheme val="minor"/>
    </font>
    <font>
      <b/>
      <sz val="11"/>
      <color theme="4" tint="-0.249977111117893"/>
      <name val="Calibri"/>
      <family val="2"/>
      <scheme val="minor"/>
    </font>
    <font>
      <sz val="11"/>
      <color theme="4" tint="-0.249977111117893"/>
      <name val="Calibri"/>
      <family val="2"/>
      <scheme val="minor"/>
    </font>
    <font>
      <i/>
      <sz val="11"/>
      <color theme="1"/>
      <name val="Calibri"/>
      <family val="2"/>
      <scheme val="minor"/>
    </font>
    <font>
      <b/>
      <sz val="10"/>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50">
    <xf numFmtId="0" fontId="0" fillId="0" borderId="0" xfId="0"/>
    <xf numFmtId="0" fontId="2" fillId="0" borderId="0" xfId="0" applyFont="1" applyAlignment="1">
      <alignment vertical="top"/>
    </xf>
    <xf numFmtId="0" fontId="2" fillId="0" borderId="0" xfId="0" applyFont="1"/>
    <xf numFmtId="14" fontId="2" fillId="0" borderId="0" xfId="0" applyNumberFormat="1" applyFont="1" applyAlignment="1">
      <alignment horizontal="center"/>
    </xf>
    <xf numFmtId="14" fontId="0" fillId="0" borderId="0" xfId="0" applyNumberFormat="1"/>
    <xf numFmtId="0" fontId="2" fillId="0" borderId="0" xfId="0" applyFont="1" applyAlignment="1">
      <alignment horizontal="center"/>
    </xf>
    <xf numFmtId="0" fontId="2" fillId="0" borderId="0" xfId="0" applyFont="1" applyAlignment="1">
      <alignment horizontal="center" wrapText="1"/>
    </xf>
    <xf numFmtId="0" fontId="3" fillId="2" borderId="1" xfId="0" applyFont="1" applyFill="1" applyBorder="1"/>
    <xf numFmtId="38" fontId="0" fillId="2" borderId="1" xfId="1" applyNumberFormat="1" applyFont="1" applyFill="1" applyBorder="1"/>
    <xf numFmtId="40" fontId="0" fillId="2" borderId="1" xfId="1" applyNumberFormat="1" applyFont="1" applyFill="1" applyBorder="1"/>
    <xf numFmtId="38" fontId="0" fillId="0" borderId="0" xfId="1" applyNumberFormat="1" applyFont="1"/>
    <xf numFmtId="40" fontId="0" fillId="0" borderId="0" xfId="1" applyNumberFormat="1" applyFont="1"/>
    <xf numFmtId="164" fontId="0" fillId="0" borderId="0" xfId="0" applyNumberFormat="1" applyAlignment="1">
      <alignment horizontal="left"/>
    </xf>
    <xf numFmtId="14" fontId="0" fillId="0" borderId="0" xfId="0" applyNumberFormat="1" applyAlignment="1">
      <alignment horizontal="left"/>
    </xf>
    <xf numFmtId="0" fontId="0" fillId="0" borderId="0" xfId="0" applyAlignment="1">
      <alignment vertical="top"/>
    </xf>
    <xf numFmtId="38" fontId="0" fillId="0" borderId="0" xfId="1" applyNumberFormat="1" applyFont="1" applyAlignment="1">
      <alignment vertical="top"/>
    </xf>
    <xf numFmtId="0" fontId="0" fillId="0" borderId="0" xfId="0" applyAlignment="1">
      <alignment vertical="top" wrapText="1"/>
    </xf>
    <xf numFmtId="38" fontId="0" fillId="0" borderId="2" xfId="1" applyNumberFormat="1" applyFont="1" applyBorder="1" applyAlignment="1">
      <alignment vertical="top"/>
    </xf>
    <xf numFmtId="14" fontId="2" fillId="0" borderId="0" xfId="0" applyNumberFormat="1" applyFont="1" applyAlignment="1">
      <alignment horizontal="left"/>
    </xf>
    <xf numFmtId="0" fontId="2" fillId="2" borderId="1" xfId="0" applyFont="1" applyFill="1" applyBorder="1"/>
    <xf numFmtId="38" fontId="2" fillId="2" borderId="1" xfId="1" applyNumberFormat="1" applyFont="1" applyFill="1" applyBorder="1"/>
    <xf numFmtId="40" fontId="2" fillId="2" borderId="1" xfId="1" applyNumberFormat="1" applyFont="1" applyFill="1" applyBorder="1"/>
    <xf numFmtId="0" fontId="4" fillId="2" borderId="1" xfId="0" applyFont="1" applyFill="1" applyBorder="1"/>
    <xf numFmtId="0" fontId="5" fillId="0" borderId="0" xfId="0" quotePrefix="1" applyFont="1" applyAlignment="1">
      <alignment horizontal="center"/>
    </xf>
    <xf numFmtId="0" fontId="5" fillId="0" borderId="0" xfId="0" applyFont="1" applyAlignment="1">
      <alignment horizontal="center"/>
    </xf>
    <xf numFmtId="0" fontId="6" fillId="0" borderId="0" xfId="0" applyFont="1" applyAlignment="1">
      <alignment vertical="top" wrapText="1"/>
    </xf>
    <xf numFmtId="0" fontId="0" fillId="0" borderId="0" xfId="0" applyAlignment="1">
      <alignment horizontal="left"/>
    </xf>
    <xf numFmtId="38" fontId="0" fillId="0" borderId="0" xfId="1" applyNumberFormat="1" applyFont="1" applyFill="1" applyAlignment="1">
      <alignment vertical="top"/>
    </xf>
    <xf numFmtId="0" fontId="0" fillId="0" borderId="2" xfId="0" applyBorder="1"/>
    <xf numFmtId="38" fontId="0" fillId="0" borderId="2" xfId="1" applyNumberFormat="1" applyFont="1" applyBorder="1"/>
    <xf numFmtId="40" fontId="0" fillId="0" borderId="2" xfId="1" applyNumberFormat="1" applyFont="1" applyBorder="1"/>
    <xf numFmtId="0" fontId="2" fillId="2" borderId="1" xfId="0" applyFont="1" applyFill="1" applyBorder="1" applyAlignment="1">
      <alignment vertical="top"/>
    </xf>
    <xf numFmtId="38" fontId="2" fillId="2" borderId="1" xfId="1" applyNumberFormat="1" applyFont="1" applyFill="1" applyBorder="1" applyAlignment="1">
      <alignment vertical="top"/>
    </xf>
    <xf numFmtId="40" fontId="0" fillId="2" borderId="1" xfId="1" applyNumberFormat="1" applyFont="1" applyFill="1" applyBorder="1" applyAlignment="1">
      <alignment wrapText="1"/>
    </xf>
    <xf numFmtId="0" fontId="0" fillId="2" borderId="3" xfId="0" applyFill="1" applyBorder="1"/>
    <xf numFmtId="165" fontId="2" fillId="2" borderId="4" xfId="1" applyNumberFormat="1" applyFont="1" applyFill="1" applyBorder="1"/>
    <xf numFmtId="0" fontId="0" fillId="2" borderId="1" xfId="0" applyFill="1" applyBorder="1"/>
    <xf numFmtId="40" fontId="0" fillId="0" borderId="0" xfId="1" applyNumberFormat="1" applyFont="1" applyFill="1" applyBorder="1"/>
    <xf numFmtId="164" fontId="2" fillId="0" borderId="0" xfId="0" applyNumberFormat="1" applyFont="1" applyAlignment="1">
      <alignment horizontal="center"/>
    </xf>
    <xf numFmtId="166" fontId="0" fillId="0" borderId="0" xfId="1" applyNumberFormat="1" applyFont="1" applyAlignment="1">
      <alignment horizontal="left"/>
    </xf>
    <xf numFmtId="38" fontId="2" fillId="0" borderId="0" xfId="1" applyNumberFormat="1" applyFont="1"/>
    <xf numFmtId="0" fontId="0" fillId="0" borderId="0" xfId="0" quotePrefix="1"/>
    <xf numFmtId="167" fontId="0" fillId="0" borderId="0" xfId="2" applyNumberFormat="1" applyFont="1" applyAlignment="1">
      <alignment horizontal="left" vertical="top"/>
    </xf>
    <xf numFmtId="38" fontId="0" fillId="0" borderId="0" xfId="1" applyNumberFormat="1" applyFont="1" applyBorder="1" applyAlignment="1">
      <alignment vertical="top"/>
    </xf>
    <xf numFmtId="0" fontId="5" fillId="0" borderId="0" xfId="0" applyFont="1" applyAlignment="1">
      <alignment vertical="top"/>
    </xf>
    <xf numFmtId="38" fontId="5" fillId="0" borderId="0" xfId="1" applyNumberFormat="1" applyFont="1" applyFill="1" applyAlignment="1">
      <alignment vertical="top"/>
    </xf>
    <xf numFmtId="0" fontId="5" fillId="0" borderId="0" xfId="0" applyFont="1" applyAlignment="1">
      <alignment vertical="top" wrapText="1"/>
    </xf>
    <xf numFmtId="40" fontId="0" fillId="2" borderId="1" xfId="1" applyNumberFormat="1" applyFont="1" applyFill="1" applyBorder="1" applyAlignment="1">
      <alignment vertical="top" wrapText="1"/>
    </xf>
    <xf numFmtId="165" fontId="2" fillId="2" borderId="4" xfId="1" applyNumberFormat="1" applyFont="1" applyFill="1" applyBorder="1" applyAlignment="1">
      <alignment horizontal="right"/>
    </xf>
    <xf numFmtId="168" fontId="0" fillId="0" borderId="0" xfId="0" applyNumberFormat="1"/>
  </cellXfs>
  <cellStyles count="3">
    <cellStyle name="Comma" xfId="1" builtinId="3"/>
    <cellStyle name="Normal" xfId="0" builtinId="0"/>
    <cellStyle name="Per 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4119EE-C79A-144A-B63E-596564746772}">
  <sheetPr>
    <pageSetUpPr fitToPage="1"/>
  </sheetPr>
  <dimension ref="A1:I93"/>
  <sheetViews>
    <sheetView tabSelected="1"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1</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45022</v>
      </c>
      <c r="B9" s="10"/>
      <c r="C9" s="11"/>
    </row>
    <row r="10" spans="1:3" x14ac:dyDescent="0.2">
      <c r="A10" s="13"/>
      <c r="B10" s="10"/>
      <c r="C10" s="11"/>
    </row>
    <row r="11" spans="1:3" x14ac:dyDescent="0.2">
      <c r="A11" s="13"/>
      <c r="B11" s="10"/>
      <c r="C11" s="11"/>
    </row>
    <row r="12" spans="1:3" ht="34" x14ac:dyDescent="0.2">
      <c r="A12" s="14" t="s">
        <v>8</v>
      </c>
      <c r="B12" s="15">
        <f>7000-250-4000+4000</f>
        <v>6750</v>
      </c>
      <c r="C12" s="16" t="s">
        <v>51</v>
      </c>
    </row>
    <row r="13" spans="1:3" x14ac:dyDescent="0.2">
      <c r="A13" s="14"/>
      <c r="B13" s="15"/>
      <c r="C13" s="16"/>
    </row>
    <row r="14" spans="1:3" ht="17" x14ac:dyDescent="0.2">
      <c r="A14" s="14" t="s">
        <v>9</v>
      </c>
      <c r="B14" s="17">
        <v>250</v>
      </c>
      <c r="C14" s="16" t="s">
        <v>10</v>
      </c>
    </row>
    <row r="15" spans="1:3" x14ac:dyDescent="0.2">
      <c r="A15" s="14"/>
      <c r="B15" s="15"/>
      <c r="C15" s="16"/>
    </row>
    <row r="16" spans="1:3" x14ac:dyDescent="0.2">
      <c r="A16" s="1" t="s">
        <v>11</v>
      </c>
      <c r="B16" s="15">
        <f>SUM(B12:B14)</f>
        <v>7000</v>
      </c>
      <c r="C16" s="16"/>
    </row>
    <row r="17" spans="1:3" x14ac:dyDescent="0.2">
      <c r="A17" s="14"/>
      <c r="B17" s="15"/>
      <c r="C17" s="16"/>
    </row>
    <row r="18" spans="1:3" x14ac:dyDescent="0.2">
      <c r="A18" s="18" t="s">
        <v>12</v>
      </c>
      <c r="B18" s="15"/>
      <c r="C18" s="16"/>
    </row>
    <row r="19" spans="1:3" x14ac:dyDescent="0.2">
      <c r="A19" s="14"/>
      <c r="B19" s="15"/>
      <c r="C19" s="16"/>
    </row>
    <row r="20" spans="1:3" ht="17" x14ac:dyDescent="0.2">
      <c r="A20" s="14" t="s">
        <v>13</v>
      </c>
      <c r="B20" s="15">
        <f>-B86</f>
        <v>-870.25599999999997</v>
      </c>
      <c r="C20" s="16" t="s">
        <v>14</v>
      </c>
    </row>
    <row r="21" spans="1:3" x14ac:dyDescent="0.2">
      <c r="A21" s="14"/>
      <c r="B21" s="15"/>
      <c r="C21" s="16"/>
    </row>
    <row r="22" spans="1:3" x14ac:dyDescent="0.2">
      <c r="A22" s="4"/>
      <c r="B22" s="10"/>
    </row>
    <row r="23" spans="1:3" x14ac:dyDescent="0.2">
      <c r="A23" s="19" t="s">
        <v>15</v>
      </c>
      <c r="B23" s="20">
        <f>B16-B86</f>
        <v>6129.7439999999997</v>
      </c>
      <c r="C23" s="21"/>
    </row>
    <row r="24" spans="1:3" x14ac:dyDescent="0.2">
      <c r="A24" s="2"/>
    </row>
    <row r="25" spans="1:3" x14ac:dyDescent="0.2">
      <c r="A25" s="2"/>
    </row>
    <row r="26" spans="1:3" x14ac:dyDescent="0.2">
      <c r="A26" s="7" t="s">
        <v>16</v>
      </c>
      <c r="B26" s="7"/>
      <c r="C26" s="22"/>
    </row>
    <row r="27" spans="1:3" x14ac:dyDescent="0.2">
      <c r="A27" s="2" t="s">
        <v>17</v>
      </c>
      <c r="B27" s="3"/>
      <c r="C27" s="23"/>
    </row>
    <row r="28" spans="1:3" x14ac:dyDescent="0.2">
      <c r="A28" s="12">
        <v>44865</v>
      </c>
      <c r="B28" s="24"/>
      <c r="C28" s="24"/>
    </row>
    <row r="29" spans="1:3" x14ac:dyDescent="0.2">
      <c r="A29" s="13"/>
      <c r="B29" s="25"/>
      <c r="C29" s="24"/>
    </row>
    <row r="30" spans="1:3" x14ac:dyDescent="0.2">
      <c r="A30" s="2" t="s">
        <v>18</v>
      </c>
      <c r="B30" s="24"/>
      <c r="C30" s="24"/>
    </row>
    <row r="31" spans="1:3" x14ac:dyDescent="0.2">
      <c r="A31" s="26"/>
      <c r="B31" s="24"/>
      <c r="C31" s="26"/>
    </row>
    <row r="32" spans="1:3" x14ac:dyDescent="0.2">
      <c r="A32" s="13"/>
      <c r="B32" s="24"/>
      <c r="C32" s="24"/>
    </row>
    <row r="33" spans="1:3" ht="17" x14ac:dyDescent="0.2">
      <c r="A33" s="14" t="s">
        <v>19</v>
      </c>
      <c r="B33" s="27">
        <v>6500</v>
      </c>
      <c r="C33" s="16" t="s">
        <v>20</v>
      </c>
    </row>
    <row r="34" spans="1:3" x14ac:dyDescent="0.2">
      <c r="A34" s="14" t="s">
        <v>21</v>
      </c>
      <c r="B34" s="27"/>
      <c r="C34" s="16"/>
    </row>
    <row r="35" spans="1:3" ht="51" x14ac:dyDescent="0.2">
      <c r="A35" s="1" t="s">
        <v>22</v>
      </c>
      <c r="B35" s="27">
        <f>B36</f>
        <v>1450</v>
      </c>
      <c r="C35" s="16" t="s">
        <v>23</v>
      </c>
    </row>
    <row r="36" spans="1:3" ht="17" x14ac:dyDescent="0.2">
      <c r="A36" s="1" t="s">
        <v>24</v>
      </c>
      <c r="B36" s="27">
        <v>1450</v>
      </c>
      <c r="C36" s="16" t="s">
        <v>20</v>
      </c>
    </row>
    <row r="37" spans="1:3" x14ac:dyDescent="0.2">
      <c r="A37" s="14"/>
      <c r="B37" s="27"/>
      <c r="C37" s="11"/>
    </row>
    <row r="38" spans="1:3" x14ac:dyDescent="0.2">
      <c r="A38" s="1" t="s">
        <v>25</v>
      </c>
      <c r="B38" s="27"/>
      <c r="C38" s="11"/>
    </row>
    <row r="39" spans="1:3" x14ac:dyDescent="0.2">
      <c r="A39" s="14"/>
      <c r="B39" s="27"/>
      <c r="C39" s="11"/>
    </row>
    <row r="40" spans="1:3" x14ac:dyDescent="0.2">
      <c r="A40" s="14" t="s">
        <v>26</v>
      </c>
      <c r="B40" s="27"/>
      <c r="C40" s="16"/>
    </row>
    <row r="41" spans="1:3" x14ac:dyDescent="0.2">
      <c r="A41" s="14" t="s">
        <v>27</v>
      </c>
      <c r="B41" s="27"/>
      <c r="C41" s="11"/>
    </row>
    <row r="42" spans="1:3" x14ac:dyDescent="0.2">
      <c r="A42" s="14"/>
      <c r="B42" s="27"/>
      <c r="C42" s="11"/>
    </row>
    <row r="43" spans="1:3" x14ac:dyDescent="0.2">
      <c r="A43" s="14" t="s">
        <v>28</v>
      </c>
      <c r="B43" s="27"/>
      <c r="C43" s="11"/>
    </row>
    <row r="44" spans="1:3" x14ac:dyDescent="0.2">
      <c r="A44" s="14" t="s">
        <v>29</v>
      </c>
      <c r="B44" s="27"/>
      <c r="C44" s="16"/>
    </row>
    <row r="45" spans="1:3" x14ac:dyDescent="0.2">
      <c r="A45" s="14" t="s">
        <v>30</v>
      </c>
      <c r="B45" s="27"/>
      <c r="C45" s="11"/>
    </row>
    <row r="46" spans="1:3" x14ac:dyDescent="0.2">
      <c r="A46" s="14" t="s">
        <v>31</v>
      </c>
      <c r="B46" s="27"/>
      <c r="C46" s="11"/>
    </row>
    <row r="47" spans="1:3" x14ac:dyDescent="0.2">
      <c r="A47" s="14"/>
      <c r="B47" s="27"/>
      <c r="C47" s="11"/>
    </row>
    <row r="48" spans="1:3" x14ac:dyDescent="0.2">
      <c r="A48" s="14" t="s">
        <v>32</v>
      </c>
      <c r="B48" s="27"/>
      <c r="C48" s="16"/>
    </row>
    <row r="49" spans="1:3" x14ac:dyDescent="0.2">
      <c r="A49" s="14" t="s">
        <v>33</v>
      </c>
      <c r="B49" s="27"/>
      <c r="C49" s="11"/>
    </row>
    <row r="50" spans="1:3" x14ac:dyDescent="0.2">
      <c r="A50" s="14" t="s">
        <v>34</v>
      </c>
      <c r="B50" s="27"/>
      <c r="C50" s="16"/>
    </row>
    <row r="51" spans="1:3" x14ac:dyDescent="0.2">
      <c r="A51" s="14" t="s">
        <v>35</v>
      </c>
      <c r="B51" s="27"/>
      <c r="C51" s="16"/>
    </row>
    <row r="52" spans="1:3" x14ac:dyDescent="0.2">
      <c r="A52" s="14"/>
      <c r="B52" s="27"/>
      <c r="C52" s="11"/>
    </row>
    <row r="53" spans="1:3" ht="17" x14ac:dyDescent="0.2">
      <c r="A53" s="14" t="s">
        <v>36</v>
      </c>
      <c r="B53" s="27">
        <v>22.651</v>
      </c>
      <c r="C53" s="16" t="s">
        <v>37</v>
      </c>
    </row>
    <row r="54" spans="1:3" x14ac:dyDescent="0.2">
      <c r="A54" s="14"/>
      <c r="B54" s="27"/>
      <c r="C54" s="11"/>
    </row>
    <row r="55" spans="1:3" x14ac:dyDescent="0.2">
      <c r="A55" s="14" t="s">
        <v>38</v>
      </c>
      <c r="B55" s="27">
        <f>SUM(B40:B53)</f>
        <v>22.651</v>
      </c>
      <c r="C55" s="11"/>
    </row>
    <row r="56" spans="1:3" x14ac:dyDescent="0.2">
      <c r="A56" s="28"/>
      <c r="B56" s="29"/>
      <c r="C56" s="30"/>
    </row>
    <row r="57" spans="1:3" x14ac:dyDescent="0.2">
      <c r="A57" s="31" t="s">
        <v>16</v>
      </c>
      <c r="B57" s="32">
        <f>B35+B55</f>
        <v>1472.6510000000001</v>
      </c>
      <c r="C57" s="33"/>
    </row>
    <row r="58" spans="1:3" x14ac:dyDescent="0.2">
      <c r="B58" s="10"/>
      <c r="C58" s="11"/>
    </row>
    <row r="59" spans="1:3" x14ac:dyDescent="0.2">
      <c r="B59" s="3"/>
      <c r="C59" s="10"/>
    </row>
    <row r="60" spans="1:3" x14ac:dyDescent="0.2">
      <c r="A60" s="34" t="s">
        <v>39</v>
      </c>
      <c r="B60" s="35">
        <f>ROUND((B23/B33),1)</f>
        <v>0.9</v>
      </c>
      <c r="C60" s="10"/>
    </row>
    <row r="61" spans="1:3" x14ac:dyDescent="0.2">
      <c r="A61" s="34" t="s">
        <v>40</v>
      </c>
      <c r="B61" s="35">
        <f>ROUND((B23/B35),1)</f>
        <v>4.2</v>
      </c>
      <c r="C61" s="10"/>
    </row>
    <row r="62" spans="1:3" x14ac:dyDescent="0.2">
      <c r="A62" s="34" t="s">
        <v>41</v>
      </c>
      <c r="B62" s="35">
        <f>ROUND((B23/B57),1)</f>
        <v>4.2</v>
      </c>
      <c r="C62" s="10"/>
    </row>
    <row r="65" spans="1:3" x14ac:dyDescent="0.2">
      <c r="A65" s="7" t="s">
        <v>42</v>
      </c>
      <c r="B65" s="8"/>
      <c r="C65" s="9"/>
    </row>
    <row r="66" spans="1:3" x14ac:dyDescent="0.2">
      <c r="C66" s="10"/>
    </row>
    <row r="67" spans="1:3" x14ac:dyDescent="0.2">
      <c r="A67" s="14" t="s">
        <v>43</v>
      </c>
    </row>
    <row r="68" spans="1:3" x14ac:dyDescent="0.2">
      <c r="A68" s="14" t="s">
        <v>44</v>
      </c>
    </row>
    <row r="69" spans="1:3" x14ac:dyDescent="0.2">
      <c r="A69" s="14" t="s">
        <v>45</v>
      </c>
    </row>
    <row r="70" spans="1:3" x14ac:dyDescent="0.2">
      <c r="A70" t="s">
        <v>46</v>
      </c>
    </row>
    <row r="71" spans="1:3" x14ac:dyDescent="0.2">
      <c r="C71" s="11"/>
    </row>
    <row r="72" spans="1:3" x14ac:dyDescent="0.2">
      <c r="A72" s="36"/>
      <c r="B72" s="36"/>
      <c r="C72" s="9"/>
    </row>
    <row r="73" spans="1:3" x14ac:dyDescent="0.2">
      <c r="C73" s="37"/>
    </row>
    <row r="74" spans="1:3" x14ac:dyDescent="0.2">
      <c r="C74" s="37"/>
    </row>
    <row r="75" spans="1:3" x14ac:dyDescent="0.2">
      <c r="B75" s="3" t="s">
        <v>3</v>
      </c>
    </row>
    <row r="76" spans="1:3" x14ac:dyDescent="0.2">
      <c r="B76" s="3"/>
    </row>
    <row r="77" spans="1:3" x14ac:dyDescent="0.2">
      <c r="B77" s="5" t="s">
        <v>5</v>
      </c>
    </row>
    <row r="78" spans="1:3" x14ac:dyDescent="0.2">
      <c r="B78" s="5"/>
    </row>
    <row r="79" spans="1:3" x14ac:dyDescent="0.2">
      <c r="B79" s="38">
        <v>44865</v>
      </c>
    </row>
    <row r="80" spans="1:3" x14ac:dyDescent="0.2">
      <c r="A80" s="2" t="s">
        <v>18</v>
      </c>
      <c r="B80" s="5"/>
    </row>
    <row r="81" spans="1:9" x14ac:dyDescent="0.2">
      <c r="A81" s="39"/>
      <c r="B81" s="5"/>
    </row>
    <row r="83" spans="1:9" ht="17" x14ac:dyDescent="0.2">
      <c r="A83" s="14" t="s">
        <v>47</v>
      </c>
      <c r="B83" s="15">
        <v>870.25599999999997</v>
      </c>
      <c r="C83" s="16" t="s">
        <v>14</v>
      </c>
    </row>
    <row r="84" spans="1:9" x14ac:dyDescent="0.2">
      <c r="A84" s="14" t="s">
        <v>48</v>
      </c>
      <c r="B84" s="15"/>
      <c r="C84" s="16"/>
    </row>
    <row r="85" spans="1:9" x14ac:dyDescent="0.2">
      <c r="A85" t="s">
        <v>49</v>
      </c>
      <c r="B85" s="29"/>
      <c r="C85" s="16"/>
    </row>
    <row r="86" spans="1:9" x14ac:dyDescent="0.2">
      <c r="A86" s="2" t="s">
        <v>47</v>
      </c>
      <c r="B86" s="40">
        <f>SUM(B83:B85)</f>
        <v>870.25599999999997</v>
      </c>
    </row>
    <row r="89" spans="1:9" x14ac:dyDescent="0.2">
      <c r="A89" s="41" t="s">
        <v>50</v>
      </c>
    </row>
    <row r="93" spans="1:9" x14ac:dyDescent="0.2">
      <c r="E93" s="16"/>
      <c r="F93" s="16"/>
      <c r="G93" s="16"/>
      <c r="H93" s="16"/>
      <c r="I93" s="16"/>
    </row>
  </sheetData>
  <sheetProtection algorithmName="SHA-512" hashValue="UKqSNeUDg4EjVKtGk7cS5houbyw/g5xI0bEasgR49rKkDOeBFqRFlWToJf4fdRRmQVEXcuQ0BD94RdUfYSrq8Q==" saltValue="COyzNI7ZJO2NoUvfenux3g==" spinCount="100000" sheet="1" objects="1" scenarios="1"/>
  <pageMargins left="0.7" right="0.7" top="0.75" bottom="0.75" header="0.3" footer="0.3"/>
  <pageSetup paperSize="9" scale="52"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5FFBE-A789-A24E-B66F-BC8D39E39D11}">
  <sheetPr>
    <pageSetUpPr fitToPage="1"/>
  </sheetPr>
  <dimension ref="A1:I95"/>
  <sheetViews>
    <sheetView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52</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45086</v>
      </c>
      <c r="B9" s="10"/>
      <c r="C9" s="11"/>
    </row>
    <row r="10" spans="1:3" x14ac:dyDescent="0.2">
      <c r="A10" s="13"/>
      <c r="B10" s="10"/>
      <c r="C10" s="11"/>
    </row>
    <row r="11" spans="1:3" x14ac:dyDescent="0.2">
      <c r="A11" s="13"/>
      <c r="B11" s="10"/>
      <c r="C11" s="11"/>
    </row>
    <row r="12" spans="1:3" ht="34" x14ac:dyDescent="0.2">
      <c r="A12" s="14" t="s">
        <v>53</v>
      </c>
      <c r="B12" s="15">
        <v>238</v>
      </c>
      <c r="C12" s="16" t="s">
        <v>54</v>
      </c>
    </row>
    <row r="13" spans="1:3" x14ac:dyDescent="0.2">
      <c r="A13" s="14"/>
      <c r="B13" s="15"/>
      <c r="C13" s="16"/>
    </row>
    <row r="14" spans="1:3" x14ac:dyDescent="0.2">
      <c r="A14" s="1" t="s">
        <v>55</v>
      </c>
      <c r="B14" s="15"/>
      <c r="C14" s="16"/>
    </row>
    <row r="15" spans="1:3" ht="34" x14ac:dyDescent="0.2">
      <c r="A15" s="42">
        <v>0.63</v>
      </c>
      <c r="B15" s="15"/>
      <c r="C15" s="16" t="s">
        <v>54</v>
      </c>
    </row>
    <row r="16" spans="1:3" x14ac:dyDescent="0.2">
      <c r="A16" s="14"/>
      <c r="B16" s="15"/>
      <c r="C16" s="16"/>
    </row>
    <row r="17" spans="1:3" x14ac:dyDescent="0.2">
      <c r="A17" s="1" t="s">
        <v>56</v>
      </c>
      <c r="B17" s="15">
        <f>B12/A15</f>
        <v>377.77777777777777</v>
      </c>
      <c r="C17" s="16"/>
    </row>
    <row r="18" spans="1:3" x14ac:dyDescent="0.2">
      <c r="A18" s="1"/>
      <c r="B18" s="15"/>
      <c r="C18" s="16"/>
    </row>
    <row r="19" spans="1:3" x14ac:dyDescent="0.2">
      <c r="A19" s="14"/>
      <c r="B19" s="15"/>
      <c r="C19" s="16"/>
    </row>
    <row r="20" spans="1:3" x14ac:dyDescent="0.2">
      <c r="A20" s="18" t="s">
        <v>12</v>
      </c>
      <c r="B20" s="15"/>
      <c r="C20" s="16"/>
    </row>
    <row r="21" spans="1:3" x14ac:dyDescent="0.2">
      <c r="A21" s="14"/>
      <c r="B21" s="15"/>
      <c r="C21" s="16"/>
    </row>
    <row r="22" spans="1:3" ht="34" x14ac:dyDescent="0.2">
      <c r="A22" s="14" t="s">
        <v>57</v>
      </c>
      <c r="B22" s="15">
        <f>-B88</f>
        <v>0</v>
      </c>
      <c r="C22" s="16" t="s">
        <v>58</v>
      </c>
    </row>
    <row r="23" spans="1:3" x14ac:dyDescent="0.2">
      <c r="A23" s="14"/>
      <c r="B23" s="15"/>
      <c r="C23" s="16"/>
    </row>
    <row r="24" spans="1:3" x14ac:dyDescent="0.2">
      <c r="A24" s="4"/>
      <c r="B24" s="10"/>
    </row>
    <row r="25" spans="1:3" x14ac:dyDescent="0.2">
      <c r="A25" s="19" t="s">
        <v>15</v>
      </c>
      <c r="B25" s="20">
        <f>B17-B88</f>
        <v>377.77777777777777</v>
      </c>
      <c r="C25" s="21"/>
    </row>
    <row r="26" spans="1:3" x14ac:dyDescent="0.2">
      <c r="A26" s="2"/>
    </row>
    <row r="27" spans="1:3" x14ac:dyDescent="0.2">
      <c r="A27" s="2"/>
    </row>
    <row r="28" spans="1:3" x14ac:dyDescent="0.2">
      <c r="A28" s="7" t="s">
        <v>16</v>
      </c>
      <c r="B28" s="7"/>
      <c r="C28" s="22"/>
    </row>
    <row r="29" spans="1:3" x14ac:dyDescent="0.2">
      <c r="A29" s="2" t="s">
        <v>17</v>
      </c>
      <c r="B29" s="3"/>
      <c r="C29" s="23"/>
    </row>
    <row r="30" spans="1:3" x14ac:dyDescent="0.2">
      <c r="A30" s="12">
        <v>45016</v>
      </c>
      <c r="B30" s="24"/>
      <c r="C30" s="24"/>
    </row>
    <row r="31" spans="1:3" x14ac:dyDescent="0.2">
      <c r="A31" s="13"/>
      <c r="B31" s="25"/>
      <c r="C31" s="24"/>
    </row>
    <row r="32" spans="1:3" x14ac:dyDescent="0.2">
      <c r="A32" s="2" t="s">
        <v>18</v>
      </c>
      <c r="B32" s="24"/>
      <c r="C32" s="24"/>
    </row>
    <row r="33" spans="1:3" x14ac:dyDescent="0.2">
      <c r="A33" s="26"/>
      <c r="B33" s="24"/>
      <c r="C33" s="26"/>
    </row>
    <row r="34" spans="1:3" x14ac:dyDescent="0.2">
      <c r="A34" s="13"/>
      <c r="B34" s="24"/>
      <c r="C34" s="24"/>
    </row>
    <row r="35" spans="1:3" ht="17" x14ac:dyDescent="0.2">
      <c r="A35" s="14" t="s">
        <v>19</v>
      </c>
      <c r="B35" s="27">
        <v>984.83799999999997</v>
      </c>
      <c r="C35" s="16" t="s">
        <v>59</v>
      </c>
    </row>
    <row r="36" spans="1:3" x14ac:dyDescent="0.2">
      <c r="A36" s="14" t="s">
        <v>21</v>
      </c>
      <c r="B36" s="27"/>
      <c r="C36" s="16"/>
    </row>
    <row r="37" spans="1:3" ht="17" x14ac:dyDescent="0.2">
      <c r="A37" s="1" t="s">
        <v>22</v>
      </c>
      <c r="B37" s="27">
        <v>26.969000000000001</v>
      </c>
      <c r="C37" s="16" t="s">
        <v>59</v>
      </c>
    </row>
    <row r="38" spans="1:3" x14ac:dyDescent="0.2">
      <c r="A38" s="14"/>
      <c r="B38" s="27"/>
      <c r="C38" s="11"/>
    </row>
    <row r="39" spans="1:3" x14ac:dyDescent="0.2">
      <c r="A39" s="1" t="s">
        <v>25</v>
      </c>
      <c r="B39" s="27"/>
      <c r="C39" s="11"/>
    </row>
    <row r="40" spans="1:3" x14ac:dyDescent="0.2">
      <c r="A40" s="14"/>
      <c r="B40" s="27"/>
      <c r="C40" s="11"/>
    </row>
    <row r="41" spans="1:3" x14ac:dyDescent="0.2">
      <c r="A41" s="14" t="s">
        <v>26</v>
      </c>
      <c r="B41" s="27"/>
      <c r="C41" s="16"/>
    </row>
    <row r="42" spans="1:3" x14ac:dyDescent="0.2">
      <c r="A42" s="14" t="s">
        <v>27</v>
      </c>
      <c r="B42" s="27"/>
      <c r="C42" s="11"/>
    </row>
    <row r="43" spans="1:3" x14ac:dyDescent="0.2">
      <c r="A43" s="14"/>
      <c r="B43" s="27"/>
      <c r="C43" s="11"/>
    </row>
    <row r="44" spans="1:3" x14ac:dyDescent="0.2">
      <c r="A44" s="14" t="s">
        <v>28</v>
      </c>
      <c r="B44" s="27"/>
      <c r="C44" s="11"/>
    </row>
    <row r="45" spans="1:3" x14ac:dyDescent="0.2">
      <c r="A45" s="14" t="s">
        <v>29</v>
      </c>
      <c r="B45" s="27"/>
      <c r="C45" s="16"/>
    </row>
    <row r="46" spans="1:3" x14ac:dyDescent="0.2">
      <c r="A46" s="14" t="s">
        <v>30</v>
      </c>
      <c r="B46" s="27"/>
      <c r="C46" s="11"/>
    </row>
    <row r="47" spans="1:3" x14ac:dyDescent="0.2">
      <c r="A47" s="14" t="s">
        <v>31</v>
      </c>
      <c r="B47" s="27"/>
      <c r="C47" s="11"/>
    </row>
    <row r="48" spans="1:3" x14ac:dyDescent="0.2">
      <c r="A48" s="14"/>
      <c r="B48" s="27"/>
      <c r="C48" s="11"/>
    </row>
    <row r="49" spans="1:3" x14ac:dyDescent="0.2">
      <c r="A49" s="14" t="s">
        <v>32</v>
      </c>
      <c r="B49" s="27"/>
      <c r="C49" s="16"/>
    </row>
    <row r="50" spans="1:3" x14ac:dyDescent="0.2">
      <c r="A50" s="14" t="s">
        <v>33</v>
      </c>
      <c r="B50" s="27"/>
      <c r="C50" s="11"/>
    </row>
    <row r="51" spans="1:3" x14ac:dyDescent="0.2">
      <c r="A51" s="14" t="s">
        <v>34</v>
      </c>
      <c r="B51" s="27"/>
      <c r="C51" s="16"/>
    </row>
    <row r="52" spans="1:3" x14ac:dyDescent="0.2">
      <c r="A52" s="14" t="s">
        <v>35</v>
      </c>
      <c r="B52" s="27"/>
      <c r="C52" s="16"/>
    </row>
    <row r="53" spans="1:3" x14ac:dyDescent="0.2">
      <c r="A53" s="14"/>
      <c r="B53" s="27"/>
      <c r="C53" s="11"/>
    </row>
    <row r="54" spans="1:3" ht="17" x14ac:dyDescent="0.2">
      <c r="A54" s="14" t="s">
        <v>36</v>
      </c>
      <c r="B54" s="27">
        <v>2.5750000000000002</v>
      </c>
      <c r="C54" s="16" t="s">
        <v>59</v>
      </c>
    </row>
    <row r="55" spans="1:3" x14ac:dyDescent="0.2">
      <c r="A55" s="14"/>
      <c r="B55" s="27"/>
      <c r="C55" s="11"/>
    </row>
    <row r="56" spans="1:3" x14ac:dyDescent="0.2">
      <c r="A56" s="14" t="s">
        <v>38</v>
      </c>
      <c r="B56" s="27">
        <f>SUM(B41:B54)</f>
        <v>2.5750000000000002</v>
      </c>
      <c r="C56" s="11"/>
    </row>
    <row r="57" spans="1:3" x14ac:dyDescent="0.2">
      <c r="A57" s="28"/>
      <c r="B57" s="29"/>
      <c r="C57" s="30"/>
    </row>
    <row r="58" spans="1:3" x14ac:dyDescent="0.2">
      <c r="A58" s="31" t="s">
        <v>16</v>
      </c>
      <c r="B58" s="32">
        <f>B37+B56</f>
        <v>29.544</v>
      </c>
      <c r="C58" s="33"/>
    </row>
    <row r="59" spans="1:3" x14ac:dyDescent="0.2">
      <c r="B59" s="10"/>
      <c r="C59" s="11"/>
    </row>
    <row r="60" spans="1:3" x14ac:dyDescent="0.2">
      <c r="B60" s="3"/>
      <c r="C60" s="10"/>
    </row>
    <row r="61" spans="1:3" x14ac:dyDescent="0.2">
      <c r="A61" s="34" t="s">
        <v>39</v>
      </c>
      <c r="B61" s="35">
        <f>ROUND((B25/B35),1)</f>
        <v>0.4</v>
      </c>
      <c r="C61" s="10"/>
    </row>
    <row r="62" spans="1:3" x14ac:dyDescent="0.2">
      <c r="A62" s="34" t="s">
        <v>40</v>
      </c>
      <c r="B62" s="35">
        <f>ROUND((B25/B37),1)</f>
        <v>14</v>
      </c>
      <c r="C62" s="10"/>
    </row>
    <row r="63" spans="1:3" x14ac:dyDescent="0.2">
      <c r="A63" s="34" t="s">
        <v>41</v>
      </c>
      <c r="B63" s="35">
        <f>ROUND((B25/B58),1)</f>
        <v>12.8</v>
      </c>
      <c r="C63" s="10"/>
    </row>
    <row r="66" spans="1:3" x14ac:dyDescent="0.2">
      <c r="A66" s="7" t="s">
        <v>42</v>
      </c>
      <c r="B66" s="8"/>
      <c r="C66" s="9"/>
    </row>
    <row r="67" spans="1:3" x14ac:dyDescent="0.2">
      <c r="C67" s="10"/>
    </row>
    <row r="68" spans="1:3" x14ac:dyDescent="0.2">
      <c r="A68" s="14" t="s">
        <v>60</v>
      </c>
    </row>
    <row r="69" spans="1:3" x14ac:dyDescent="0.2">
      <c r="A69" t="s">
        <v>61</v>
      </c>
    </row>
    <row r="70" spans="1:3" x14ac:dyDescent="0.2">
      <c r="A70" t="s">
        <v>62</v>
      </c>
    </row>
    <row r="71" spans="1:3" x14ac:dyDescent="0.2">
      <c r="A71" t="s">
        <v>63</v>
      </c>
    </row>
    <row r="72" spans="1:3" x14ac:dyDescent="0.2">
      <c r="A72" s="14" t="s">
        <v>64</v>
      </c>
    </row>
    <row r="73" spans="1:3" x14ac:dyDescent="0.2">
      <c r="C73" s="11"/>
    </row>
    <row r="74" spans="1:3" x14ac:dyDescent="0.2">
      <c r="A74" s="36"/>
      <c r="B74" s="36"/>
      <c r="C74" s="9"/>
    </row>
    <row r="75" spans="1:3" x14ac:dyDescent="0.2">
      <c r="C75" s="37"/>
    </row>
    <row r="76" spans="1:3" x14ac:dyDescent="0.2">
      <c r="C76" s="37"/>
    </row>
    <row r="77" spans="1:3" x14ac:dyDescent="0.2">
      <c r="B77" s="3" t="s">
        <v>3</v>
      </c>
    </row>
    <row r="78" spans="1:3" x14ac:dyDescent="0.2">
      <c r="B78" s="3"/>
    </row>
    <row r="79" spans="1:3" x14ac:dyDescent="0.2">
      <c r="B79" s="5" t="s">
        <v>5</v>
      </c>
    </row>
    <row r="80" spans="1:3" x14ac:dyDescent="0.2">
      <c r="B80" s="5"/>
    </row>
    <row r="81" spans="1:9" x14ac:dyDescent="0.2">
      <c r="B81" s="38">
        <v>45086</v>
      </c>
    </row>
    <row r="82" spans="1:9" x14ac:dyDescent="0.2">
      <c r="A82" s="2" t="s">
        <v>18</v>
      </c>
      <c r="B82" s="5"/>
    </row>
    <row r="83" spans="1:9" x14ac:dyDescent="0.2">
      <c r="A83" s="39"/>
      <c r="B83" s="5"/>
    </row>
    <row r="85" spans="1:9" ht="34" x14ac:dyDescent="0.2">
      <c r="A85" s="14" t="s">
        <v>65</v>
      </c>
      <c r="B85" s="15">
        <v>0</v>
      </c>
      <c r="C85" s="16" t="s">
        <v>58</v>
      </c>
    </row>
    <row r="86" spans="1:9" x14ac:dyDescent="0.2">
      <c r="A86" s="14" t="s">
        <v>48</v>
      </c>
      <c r="B86" s="15"/>
      <c r="C86" s="16"/>
    </row>
    <row r="87" spans="1:9" x14ac:dyDescent="0.2">
      <c r="A87" t="s">
        <v>49</v>
      </c>
      <c r="B87" s="29"/>
      <c r="C87" s="16"/>
    </row>
    <row r="88" spans="1:9" x14ac:dyDescent="0.2">
      <c r="A88" s="2" t="s">
        <v>57</v>
      </c>
      <c r="B88" s="40">
        <f>SUM(B85:B87)</f>
        <v>0</v>
      </c>
    </row>
    <row r="91" spans="1:9" x14ac:dyDescent="0.2">
      <c r="A91" s="41" t="s">
        <v>50</v>
      </c>
    </row>
    <row r="95" spans="1:9" x14ac:dyDescent="0.2">
      <c r="E95" s="16"/>
      <c r="F95" s="16"/>
      <c r="G95" s="16"/>
      <c r="H95" s="16"/>
      <c r="I95" s="16"/>
    </row>
  </sheetData>
  <sheetProtection algorithmName="SHA-512" hashValue="k3naJRPIT2Dx08PH9IIIRQD9+4WChZmmXl6ADB8og6hi615/96MRCGlTkC29RvGliJyaEZXbfWnT5QU/5Z4RxQ==" saltValue="jG3WCBS5oGuL23bwULaDjQ==" spinCount="100000" sheet="1" objects="1" scenarios="1"/>
  <pageMargins left="0.7" right="0.7" top="0.75" bottom="0.75" header="0.3" footer="0.3"/>
  <pageSetup paperSize="9" scale="51"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B1912-1BA0-2746-8C10-E68057EF2EE0}">
  <sheetPr>
    <pageSetUpPr fitToPage="1"/>
  </sheetPr>
  <dimension ref="A1:I95"/>
  <sheetViews>
    <sheetView topLeftCell="A49"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66</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45114</v>
      </c>
      <c r="B9" s="10"/>
      <c r="C9" s="11"/>
    </row>
    <row r="10" spans="1:3" x14ac:dyDescent="0.2">
      <c r="A10" s="13"/>
      <c r="B10" s="10"/>
      <c r="C10" s="11"/>
    </row>
    <row r="11" spans="1:3" x14ac:dyDescent="0.2">
      <c r="A11" s="13"/>
      <c r="B11" s="10"/>
      <c r="C11" s="11"/>
    </row>
    <row r="12" spans="1:3" ht="17" x14ac:dyDescent="0.2">
      <c r="A12" s="14" t="s">
        <v>67</v>
      </c>
      <c r="B12" s="15">
        <v>3000</v>
      </c>
      <c r="C12" s="16" t="s">
        <v>68</v>
      </c>
    </row>
    <row r="13" spans="1:3" x14ac:dyDescent="0.2">
      <c r="A13" s="14"/>
      <c r="B13" s="15"/>
      <c r="C13" s="16"/>
    </row>
    <row r="14" spans="1:3" ht="17" x14ac:dyDescent="0.2">
      <c r="A14" s="14" t="s">
        <v>69</v>
      </c>
      <c r="B14" s="43">
        <v>1000</v>
      </c>
      <c r="C14" s="16" t="s">
        <v>68</v>
      </c>
    </row>
    <row r="15" spans="1:3" x14ac:dyDescent="0.2">
      <c r="A15" s="14"/>
      <c r="B15" s="43"/>
      <c r="C15" s="16"/>
    </row>
    <row r="16" spans="1:3" ht="17" x14ac:dyDescent="0.2">
      <c r="A16" s="14" t="s">
        <v>70</v>
      </c>
      <c r="B16" s="17">
        <v>400</v>
      </c>
      <c r="C16" s="16" t="s">
        <v>68</v>
      </c>
    </row>
    <row r="17" spans="1:3" x14ac:dyDescent="0.2">
      <c r="A17" s="14"/>
      <c r="B17" s="43"/>
      <c r="C17" s="16"/>
    </row>
    <row r="18" spans="1:3" x14ac:dyDescent="0.2">
      <c r="A18" s="1" t="s">
        <v>11</v>
      </c>
      <c r="B18" s="15">
        <f>SUM(B12:B16)</f>
        <v>4400</v>
      </c>
      <c r="C18" s="16"/>
    </row>
    <row r="19" spans="1:3" x14ac:dyDescent="0.2">
      <c r="A19" s="14"/>
      <c r="B19" s="15"/>
      <c r="C19" s="16"/>
    </row>
    <row r="20" spans="1:3" x14ac:dyDescent="0.2">
      <c r="A20" s="18" t="s">
        <v>12</v>
      </c>
      <c r="B20" s="15"/>
      <c r="C20" s="16"/>
    </row>
    <row r="21" spans="1:3" x14ac:dyDescent="0.2">
      <c r="A21" s="14"/>
      <c r="B21" s="15"/>
      <c r="C21" s="16"/>
    </row>
    <row r="22" spans="1:3" ht="17" x14ac:dyDescent="0.2">
      <c r="A22" s="14" t="s">
        <v>57</v>
      </c>
      <c r="B22" s="15">
        <f>-B88</f>
        <v>-200</v>
      </c>
      <c r="C22" s="16" t="s">
        <v>68</v>
      </c>
    </row>
    <row r="23" spans="1:3" x14ac:dyDescent="0.2">
      <c r="A23" s="14"/>
      <c r="B23" s="15"/>
      <c r="C23" s="16"/>
    </row>
    <row r="24" spans="1:3" x14ac:dyDescent="0.2">
      <c r="A24" s="4"/>
      <c r="B24" s="10"/>
    </row>
    <row r="25" spans="1:3" x14ac:dyDescent="0.2">
      <c r="A25" s="19" t="s">
        <v>15</v>
      </c>
      <c r="B25" s="20">
        <f>B18-B88</f>
        <v>4200</v>
      </c>
      <c r="C25" s="21"/>
    </row>
    <row r="26" spans="1:3" x14ac:dyDescent="0.2">
      <c r="A26" s="2"/>
    </row>
    <row r="27" spans="1:3" x14ac:dyDescent="0.2">
      <c r="A27" s="2"/>
    </row>
    <row r="28" spans="1:3" x14ac:dyDescent="0.2">
      <c r="A28" s="7" t="s">
        <v>16</v>
      </c>
      <c r="B28" s="7"/>
      <c r="C28" s="22"/>
    </row>
    <row r="29" spans="1:3" x14ac:dyDescent="0.2">
      <c r="A29" s="2" t="s">
        <v>17</v>
      </c>
      <c r="B29" s="3"/>
      <c r="C29" s="23"/>
    </row>
    <row r="30" spans="1:3" x14ac:dyDescent="0.2">
      <c r="A30" s="12">
        <v>45291</v>
      </c>
      <c r="B30" s="24"/>
      <c r="C30" s="24"/>
    </row>
    <row r="31" spans="1:3" x14ac:dyDescent="0.2">
      <c r="A31" s="13"/>
      <c r="B31" s="25"/>
      <c r="C31" s="24"/>
    </row>
    <row r="32" spans="1:3" x14ac:dyDescent="0.2">
      <c r="A32" s="2" t="s">
        <v>18</v>
      </c>
      <c r="B32" s="24"/>
      <c r="C32" s="24"/>
    </row>
    <row r="33" spans="1:3" x14ac:dyDescent="0.2">
      <c r="A33" s="26"/>
      <c r="B33" s="24"/>
      <c r="C33" s="26"/>
    </row>
    <row r="34" spans="1:3" x14ac:dyDescent="0.2">
      <c r="A34" s="13"/>
      <c r="B34" s="24"/>
      <c r="C34" s="24"/>
    </row>
    <row r="35" spans="1:3" ht="51" x14ac:dyDescent="0.2">
      <c r="A35" s="14" t="s">
        <v>19</v>
      </c>
      <c r="B35" s="27">
        <v>1200</v>
      </c>
      <c r="C35" s="16" t="s">
        <v>71</v>
      </c>
    </row>
    <row r="36" spans="1:3" x14ac:dyDescent="0.2">
      <c r="A36" s="14" t="s">
        <v>21</v>
      </c>
      <c r="B36" s="27"/>
      <c r="C36" s="16"/>
    </row>
    <row r="37" spans="1:3" ht="68" x14ac:dyDescent="0.2">
      <c r="A37" s="1" t="s">
        <v>22</v>
      </c>
      <c r="B37" s="27">
        <f>B38</f>
        <v>300</v>
      </c>
      <c r="C37" s="16" t="s">
        <v>72</v>
      </c>
    </row>
    <row r="38" spans="1:3" ht="48" x14ac:dyDescent="0.2">
      <c r="A38" s="44" t="s">
        <v>73</v>
      </c>
      <c r="B38" s="45">
        <v>300</v>
      </c>
      <c r="C38" s="46" t="s">
        <v>74</v>
      </c>
    </row>
    <row r="39" spans="1:3" x14ac:dyDescent="0.2">
      <c r="A39" s="1" t="s">
        <v>25</v>
      </c>
      <c r="B39" s="27"/>
      <c r="C39" s="11"/>
    </row>
    <row r="40" spans="1:3" x14ac:dyDescent="0.2">
      <c r="A40" s="14"/>
      <c r="B40" s="27"/>
      <c r="C40" s="11"/>
    </row>
    <row r="41" spans="1:3" x14ac:dyDescent="0.2">
      <c r="A41" s="14" t="s">
        <v>26</v>
      </c>
      <c r="B41" s="27"/>
      <c r="C41" s="16"/>
    </row>
    <row r="42" spans="1:3" x14ac:dyDescent="0.2">
      <c r="A42" s="14" t="s">
        <v>27</v>
      </c>
      <c r="B42" s="27"/>
      <c r="C42" s="11"/>
    </row>
    <row r="43" spans="1:3" x14ac:dyDescent="0.2">
      <c r="A43" s="14"/>
      <c r="B43" s="27"/>
      <c r="C43" s="11"/>
    </row>
    <row r="44" spans="1:3" x14ac:dyDescent="0.2">
      <c r="A44" s="14" t="s">
        <v>28</v>
      </c>
      <c r="B44" s="27"/>
      <c r="C44" s="11"/>
    </row>
    <row r="45" spans="1:3" x14ac:dyDescent="0.2">
      <c r="A45" s="14" t="s">
        <v>29</v>
      </c>
      <c r="B45" s="27"/>
      <c r="C45" s="16"/>
    </row>
    <row r="46" spans="1:3" x14ac:dyDescent="0.2">
      <c r="A46" s="14" t="s">
        <v>30</v>
      </c>
      <c r="B46" s="27"/>
      <c r="C46" s="11"/>
    </row>
    <row r="47" spans="1:3" x14ac:dyDescent="0.2">
      <c r="A47" s="14" t="s">
        <v>31</v>
      </c>
      <c r="B47" s="27"/>
      <c r="C47" s="11"/>
    </row>
    <row r="48" spans="1:3" x14ac:dyDescent="0.2">
      <c r="A48" s="14"/>
      <c r="B48" s="27"/>
      <c r="C48" s="11"/>
    </row>
    <row r="49" spans="1:3" x14ac:dyDescent="0.2">
      <c r="A49" s="14" t="s">
        <v>32</v>
      </c>
      <c r="B49" s="27"/>
      <c r="C49" s="16"/>
    </row>
    <row r="50" spans="1:3" x14ac:dyDescent="0.2">
      <c r="A50" s="14" t="s">
        <v>33</v>
      </c>
      <c r="B50" s="27"/>
      <c r="C50" s="11"/>
    </row>
    <row r="51" spans="1:3" x14ac:dyDescent="0.2">
      <c r="A51" s="14" t="s">
        <v>34</v>
      </c>
      <c r="B51" s="27"/>
      <c r="C51" s="16"/>
    </row>
    <row r="52" spans="1:3" x14ac:dyDescent="0.2">
      <c r="A52" s="14" t="s">
        <v>35</v>
      </c>
      <c r="B52" s="27"/>
      <c r="C52" s="16"/>
    </row>
    <row r="53" spans="1:3" x14ac:dyDescent="0.2">
      <c r="A53" s="14"/>
      <c r="B53" s="27"/>
      <c r="C53" s="11"/>
    </row>
    <row r="54" spans="1:3" ht="51" x14ac:dyDescent="0.2">
      <c r="A54" s="14" t="s">
        <v>75</v>
      </c>
      <c r="B54" s="27">
        <v>1.913</v>
      </c>
      <c r="C54" s="16" t="s">
        <v>83</v>
      </c>
    </row>
    <row r="55" spans="1:3" x14ac:dyDescent="0.2">
      <c r="A55" s="14"/>
      <c r="B55" s="27"/>
      <c r="C55" s="11"/>
    </row>
    <row r="56" spans="1:3" x14ac:dyDescent="0.2">
      <c r="A56" s="14" t="s">
        <v>38</v>
      </c>
      <c r="B56" s="27">
        <f>SUM(B41:B54)</f>
        <v>1.913</v>
      </c>
      <c r="C56" s="11"/>
    </row>
    <row r="57" spans="1:3" x14ac:dyDescent="0.2">
      <c r="A57" s="28"/>
      <c r="B57" s="29"/>
      <c r="C57" s="30"/>
    </row>
    <row r="58" spans="1:3" ht="51" x14ac:dyDescent="0.2">
      <c r="A58" s="31" t="s">
        <v>16</v>
      </c>
      <c r="B58" s="32">
        <f>B56+B37</f>
        <v>301.91300000000001</v>
      </c>
      <c r="C58" s="47" t="s">
        <v>76</v>
      </c>
    </row>
    <row r="59" spans="1:3" x14ac:dyDescent="0.2">
      <c r="B59" s="10"/>
      <c r="C59" s="11"/>
    </row>
    <row r="60" spans="1:3" x14ac:dyDescent="0.2">
      <c r="B60" s="3"/>
      <c r="C60" s="10"/>
    </row>
    <row r="61" spans="1:3" x14ac:dyDescent="0.2">
      <c r="A61" s="34" t="s">
        <v>39</v>
      </c>
      <c r="B61" s="35">
        <f>ROUND((B25/B35),1)</f>
        <v>3.5</v>
      </c>
      <c r="C61" s="10"/>
    </row>
    <row r="62" spans="1:3" x14ac:dyDescent="0.2">
      <c r="A62" s="34" t="s">
        <v>40</v>
      </c>
      <c r="B62" s="35">
        <f>ROUND((B25/B37),1)</f>
        <v>14</v>
      </c>
      <c r="C62" s="10"/>
    </row>
    <row r="63" spans="1:3" x14ac:dyDescent="0.2">
      <c r="A63" s="34" t="s">
        <v>41</v>
      </c>
      <c r="B63" s="35">
        <f>ROUND((B25/B58),1)</f>
        <v>13.9</v>
      </c>
      <c r="C63" s="10"/>
    </row>
    <row r="66" spans="1:3" x14ac:dyDescent="0.2">
      <c r="A66" s="7" t="s">
        <v>42</v>
      </c>
      <c r="B66" s="8"/>
      <c r="C66" s="9"/>
    </row>
    <row r="67" spans="1:3" x14ac:dyDescent="0.2">
      <c r="C67" s="10"/>
    </row>
    <row r="68" spans="1:3" x14ac:dyDescent="0.2">
      <c r="A68" s="14" t="s">
        <v>78</v>
      </c>
    </row>
    <row r="69" spans="1:3" x14ac:dyDescent="0.2">
      <c r="A69" s="14" t="s">
        <v>79</v>
      </c>
    </row>
    <row r="70" spans="1:3" x14ac:dyDescent="0.2">
      <c r="A70" t="s">
        <v>80</v>
      </c>
    </row>
    <row r="71" spans="1:3" x14ac:dyDescent="0.2">
      <c r="A71" t="s">
        <v>81</v>
      </c>
      <c r="C71" s="11"/>
    </row>
    <row r="72" spans="1:3" x14ac:dyDescent="0.2">
      <c r="A72" t="s">
        <v>82</v>
      </c>
      <c r="C72" s="11"/>
    </row>
    <row r="73" spans="1:3" x14ac:dyDescent="0.2">
      <c r="C73" s="11"/>
    </row>
    <row r="74" spans="1:3" x14ac:dyDescent="0.2">
      <c r="A74" s="36"/>
      <c r="B74" s="36"/>
      <c r="C74" s="9"/>
    </row>
    <row r="75" spans="1:3" x14ac:dyDescent="0.2">
      <c r="C75" s="37"/>
    </row>
    <row r="76" spans="1:3" x14ac:dyDescent="0.2">
      <c r="C76" s="37"/>
    </row>
    <row r="77" spans="1:3" x14ac:dyDescent="0.2">
      <c r="B77" s="3" t="s">
        <v>3</v>
      </c>
    </row>
    <row r="78" spans="1:3" x14ac:dyDescent="0.2">
      <c r="B78" s="3"/>
    </row>
    <row r="79" spans="1:3" x14ac:dyDescent="0.2">
      <c r="B79" s="5" t="s">
        <v>5</v>
      </c>
    </row>
    <row r="80" spans="1:3" x14ac:dyDescent="0.2">
      <c r="B80" s="5"/>
    </row>
    <row r="81" spans="1:9" x14ac:dyDescent="0.2">
      <c r="B81" s="38">
        <v>45480</v>
      </c>
    </row>
    <row r="82" spans="1:9" x14ac:dyDescent="0.2">
      <c r="A82" s="2" t="s">
        <v>18</v>
      </c>
      <c r="B82" s="5"/>
    </row>
    <row r="83" spans="1:9" x14ac:dyDescent="0.2">
      <c r="A83" s="39"/>
      <c r="B83" s="5"/>
    </row>
    <row r="85" spans="1:9" ht="17" x14ac:dyDescent="0.2">
      <c r="A85" s="14" t="s">
        <v>65</v>
      </c>
      <c r="B85" s="15">
        <v>200</v>
      </c>
      <c r="C85" s="16" t="s">
        <v>68</v>
      </c>
    </row>
    <row r="86" spans="1:9" x14ac:dyDescent="0.2">
      <c r="A86" s="14" t="s">
        <v>48</v>
      </c>
      <c r="B86" s="15"/>
      <c r="C86" s="16"/>
    </row>
    <row r="87" spans="1:9" x14ac:dyDescent="0.2">
      <c r="A87" t="s">
        <v>49</v>
      </c>
      <c r="B87" s="29"/>
      <c r="C87" s="16"/>
    </row>
    <row r="88" spans="1:9" x14ac:dyDescent="0.2">
      <c r="A88" s="2" t="s">
        <v>57</v>
      </c>
      <c r="B88" s="40">
        <f>SUM(B85:B87)</f>
        <v>200</v>
      </c>
    </row>
    <row r="91" spans="1:9" x14ac:dyDescent="0.2">
      <c r="A91" s="41" t="s">
        <v>50</v>
      </c>
    </row>
    <row r="95" spans="1:9" x14ac:dyDescent="0.2">
      <c r="E95" s="16"/>
      <c r="F95" s="16"/>
      <c r="G95" s="16"/>
      <c r="H95" s="16"/>
      <c r="I95" s="16"/>
    </row>
  </sheetData>
  <sheetProtection algorithmName="SHA-512" hashValue="sf87xvda6V6qKVAjxplpI2oeyxdb0QEQPrCnRGbmIkVnV74SRSI3IcLrr0kFCjKVjQlTTse1t0pW3pNRKNLrWQ==" saltValue="tZ7OYpiXCm/GmSATZr0u/Q==" spinCount="100000" sheet="1" objects="1" scenarios="1"/>
  <pageMargins left="0.7" right="0.7" top="0.75" bottom="0.75" header="0.3" footer="0.3"/>
  <pageSetup paperSize="9" scale="47"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9D0E7-BF07-F34D-9273-67F708B920E8}">
  <dimension ref="A1:I94"/>
  <sheetViews>
    <sheetView topLeftCell="A42"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84</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45121</v>
      </c>
      <c r="B9" s="10"/>
      <c r="C9" s="11"/>
    </row>
    <row r="10" spans="1:3" x14ac:dyDescent="0.2">
      <c r="A10" s="13"/>
      <c r="B10" s="10"/>
      <c r="C10" s="11"/>
    </row>
    <row r="11" spans="1:3" x14ac:dyDescent="0.2">
      <c r="A11" s="13"/>
      <c r="B11" s="10"/>
      <c r="C11" s="11"/>
    </row>
    <row r="12" spans="1:3" ht="17" x14ac:dyDescent="0.2">
      <c r="A12" s="14" t="s">
        <v>67</v>
      </c>
      <c r="B12" s="15">
        <v>3000</v>
      </c>
      <c r="C12" s="16" t="s">
        <v>68</v>
      </c>
    </row>
    <row r="13" spans="1:3" x14ac:dyDescent="0.2">
      <c r="A13" s="14"/>
      <c r="B13" s="15"/>
      <c r="C13" s="16"/>
    </row>
    <row r="14" spans="1:3" ht="17" x14ac:dyDescent="0.2">
      <c r="A14" s="14" t="s">
        <v>70</v>
      </c>
      <c r="B14" s="17">
        <v>200</v>
      </c>
      <c r="C14" s="16" t="s">
        <v>68</v>
      </c>
    </row>
    <row r="15" spans="1:3" x14ac:dyDescent="0.2">
      <c r="A15" s="14"/>
      <c r="B15" s="15"/>
      <c r="C15" s="16"/>
    </row>
    <row r="16" spans="1:3" x14ac:dyDescent="0.2">
      <c r="A16" s="1" t="s">
        <v>11</v>
      </c>
      <c r="B16" s="15">
        <f>SUM(B12:B14)</f>
        <v>3200</v>
      </c>
      <c r="C16" s="16"/>
    </row>
    <row r="17" spans="1:3" x14ac:dyDescent="0.2">
      <c r="A17" s="14"/>
      <c r="B17" s="15"/>
      <c r="C17" s="16"/>
    </row>
    <row r="18" spans="1:3" x14ac:dyDescent="0.2">
      <c r="A18" s="18" t="s">
        <v>12</v>
      </c>
      <c r="B18" s="15"/>
      <c r="C18" s="16"/>
    </row>
    <row r="19" spans="1:3" x14ac:dyDescent="0.2">
      <c r="A19" s="14"/>
      <c r="B19" s="15"/>
      <c r="C19" s="16"/>
    </row>
    <row r="20" spans="1:3" ht="17" x14ac:dyDescent="0.2">
      <c r="A20" s="14" t="s">
        <v>57</v>
      </c>
      <c r="B20" s="15">
        <f>-B87</f>
        <v>-900</v>
      </c>
      <c r="C20" s="16" t="s">
        <v>68</v>
      </c>
    </row>
    <row r="21" spans="1:3" x14ac:dyDescent="0.2">
      <c r="A21" s="14"/>
      <c r="B21" s="15"/>
      <c r="C21" s="16"/>
    </row>
    <row r="22" spans="1:3" x14ac:dyDescent="0.2">
      <c r="A22" s="4"/>
      <c r="B22" s="10"/>
    </row>
    <row r="23" spans="1:3" x14ac:dyDescent="0.2">
      <c r="A23" s="19" t="s">
        <v>15</v>
      </c>
      <c r="B23" s="20">
        <f>B16-B87</f>
        <v>2300</v>
      </c>
      <c r="C23" s="21"/>
    </row>
    <row r="24" spans="1:3" x14ac:dyDescent="0.2">
      <c r="A24" s="2"/>
    </row>
    <row r="25" spans="1:3" x14ac:dyDescent="0.2">
      <c r="A25" s="2"/>
    </row>
    <row r="26" spans="1:3" x14ac:dyDescent="0.2">
      <c r="A26" s="7" t="s">
        <v>16</v>
      </c>
      <c r="B26" s="7"/>
      <c r="C26" s="22"/>
    </row>
    <row r="27" spans="1:3" x14ac:dyDescent="0.2">
      <c r="A27" s="2" t="s">
        <v>17</v>
      </c>
      <c r="B27" s="3"/>
      <c r="C27" s="23"/>
    </row>
    <row r="28" spans="1:3" x14ac:dyDescent="0.2">
      <c r="A28" s="12">
        <v>45291</v>
      </c>
      <c r="B28" s="24"/>
      <c r="C28" s="24"/>
    </row>
    <row r="29" spans="1:3" x14ac:dyDescent="0.2">
      <c r="A29" s="13"/>
      <c r="B29" s="25"/>
      <c r="C29" s="24"/>
    </row>
    <row r="30" spans="1:3" x14ac:dyDescent="0.2">
      <c r="A30" s="2" t="s">
        <v>18</v>
      </c>
      <c r="B30" s="24"/>
      <c r="C30" s="24"/>
    </row>
    <row r="31" spans="1:3" x14ac:dyDescent="0.2">
      <c r="A31" s="26"/>
      <c r="B31" s="24"/>
      <c r="C31" s="26"/>
    </row>
    <row r="32" spans="1:3" x14ac:dyDescent="0.2">
      <c r="A32" s="13"/>
      <c r="B32" s="24"/>
      <c r="C32" s="24"/>
    </row>
    <row r="33" spans="1:3" ht="51" x14ac:dyDescent="0.2">
      <c r="A33" s="14" t="s">
        <v>19</v>
      </c>
      <c r="B33" s="27">
        <v>600</v>
      </c>
      <c r="C33" s="16" t="s">
        <v>85</v>
      </c>
    </row>
    <row r="34" spans="1:3" x14ac:dyDescent="0.2">
      <c r="A34" s="14" t="s">
        <v>21</v>
      </c>
      <c r="B34" s="27"/>
      <c r="C34" s="16"/>
    </row>
    <row r="35" spans="1:3" ht="68" x14ac:dyDescent="0.2">
      <c r="A35" s="1" t="s">
        <v>22</v>
      </c>
      <c r="B35" s="27">
        <f>B36</f>
        <v>400</v>
      </c>
      <c r="C35" s="16" t="s">
        <v>86</v>
      </c>
    </row>
    <row r="36" spans="1:3" ht="48" x14ac:dyDescent="0.2">
      <c r="A36" s="44" t="s">
        <v>87</v>
      </c>
      <c r="B36" s="45">
        <v>400</v>
      </c>
      <c r="C36" s="46" t="s">
        <v>85</v>
      </c>
    </row>
    <row r="37" spans="1:3" x14ac:dyDescent="0.2">
      <c r="A37" s="14"/>
      <c r="B37" s="27"/>
      <c r="C37" s="11"/>
    </row>
    <row r="38" spans="1:3" x14ac:dyDescent="0.2">
      <c r="A38" s="1" t="s">
        <v>25</v>
      </c>
      <c r="B38" s="27"/>
      <c r="C38" s="11"/>
    </row>
    <row r="39" spans="1:3" x14ac:dyDescent="0.2">
      <c r="A39" s="14"/>
      <c r="B39" s="27"/>
      <c r="C39" s="11"/>
    </row>
    <row r="40" spans="1:3" x14ac:dyDescent="0.2">
      <c r="A40" s="14" t="s">
        <v>26</v>
      </c>
      <c r="B40" s="27"/>
      <c r="C40" s="16"/>
    </row>
    <row r="41" spans="1:3" x14ac:dyDescent="0.2">
      <c r="A41" s="14" t="s">
        <v>27</v>
      </c>
      <c r="B41" s="27"/>
      <c r="C41" s="11"/>
    </row>
    <row r="42" spans="1:3" x14ac:dyDescent="0.2">
      <c r="A42" s="14"/>
      <c r="B42" s="27"/>
      <c r="C42" s="11"/>
    </row>
    <row r="43" spans="1:3" x14ac:dyDescent="0.2">
      <c r="A43" s="14" t="s">
        <v>28</v>
      </c>
      <c r="B43" s="27"/>
      <c r="C43" s="11"/>
    </row>
    <row r="44" spans="1:3" x14ac:dyDescent="0.2">
      <c r="A44" s="14" t="s">
        <v>29</v>
      </c>
      <c r="B44" s="27"/>
      <c r="C44" s="16"/>
    </row>
    <row r="45" spans="1:3" x14ac:dyDescent="0.2">
      <c r="A45" s="14" t="s">
        <v>30</v>
      </c>
      <c r="B45" s="27"/>
      <c r="C45" s="11"/>
    </row>
    <row r="46" spans="1:3" x14ac:dyDescent="0.2">
      <c r="A46" s="14" t="s">
        <v>31</v>
      </c>
      <c r="B46" s="27"/>
      <c r="C46" s="11"/>
    </row>
    <row r="47" spans="1:3" x14ac:dyDescent="0.2">
      <c r="A47" s="14"/>
      <c r="B47" s="27"/>
      <c r="C47" s="11"/>
    </row>
    <row r="48" spans="1:3" x14ac:dyDescent="0.2">
      <c r="A48" s="14" t="s">
        <v>32</v>
      </c>
      <c r="B48" s="27"/>
      <c r="C48" s="16"/>
    </row>
    <row r="49" spans="1:3" x14ac:dyDescent="0.2">
      <c r="A49" s="14" t="s">
        <v>33</v>
      </c>
      <c r="B49" s="27"/>
      <c r="C49" s="11"/>
    </row>
    <row r="50" spans="1:3" x14ac:dyDescent="0.2">
      <c r="A50" s="14" t="s">
        <v>34</v>
      </c>
      <c r="B50" s="27"/>
      <c r="C50" s="16"/>
    </row>
    <row r="51" spans="1:3" x14ac:dyDescent="0.2">
      <c r="A51" s="14" t="s">
        <v>35</v>
      </c>
      <c r="B51" s="27"/>
      <c r="C51" s="16"/>
    </row>
    <row r="52" spans="1:3" x14ac:dyDescent="0.2">
      <c r="A52" s="14"/>
      <c r="B52" s="27"/>
      <c r="C52" s="11"/>
    </row>
    <row r="53" spans="1:3" ht="51" x14ac:dyDescent="0.2">
      <c r="A53" s="14" t="s">
        <v>75</v>
      </c>
      <c r="B53" s="27">
        <v>0.98199999999999998</v>
      </c>
      <c r="C53" s="16" t="s">
        <v>88</v>
      </c>
    </row>
    <row r="54" spans="1:3" x14ac:dyDescent="0.2">
      <c r="A54" s="14"/>
      <c r="B54" s="27"/>
      <c r="C54" s="11"/>
    </row>
    <row r="55" spans="1:3" x14ac:dyDescent="0.2">
      <c r="A55" s="14" t="s">
        <v>38</v>
      </c>
      <c r="B55" s="27">
        <f>SUM(B40:B53)</f>
        <v>0.98199999999999998</v>
      </c>
      <c r="C55" s="11"/>
    </row>
    <row r="56" spans="1:3" x14ac:dyDescent="0.2">
      <c r="A56" s="28"/>
      <c r="B56" s="29"/>
      <c r="C56" s="30"/>
    </row>
    <row r="57" spans="1:3" ht="34" x14ac:dyDescent="0.2">
      <c r="A57" s="31" t="s">
        <v>16</v>
      </c>
      <c r="B57" s="32">
        <f>B55+B35</f>
        <v>400.98200000000003</v>
      </c>
      <c r="C57" s="47" t="s">
        <v>89</v>
      </c>
    </row>
    <row r="58" spans="1:3" x14ac:dyDescent="0.2">
      <c r="B58" s="10"/>
      <c r="C58" s="11"/>
    </row>
    <row r="59" spans="1:3" x14ac:dyDescent="0.2">
      <c r="B59" s="3"/>
      <c r="C59" s="10"/>
    </row>
    <row r="60" spans="1:3" x14ac:dyDescent="0.2">
      <c r="A60" s="34" t="s">
        <v>39</v>
      </c>
      <c r="B60" s="35">
        <f>ROUND((B23/B33),1)</f>
        <v>3.8</v>
      </c>
      <c r="C60" s="10"/>
    </row>
    <row r="61" spans="1:3" x14ac:dyDescent="0.2">
      <c r="A61" s="34" t="s">
        <v>40</v>
      </c>
      <c r="B61" s="35">
        <f>ROUND((B23/B35),1)</f>
        <v>5.8</v>
      </c>
      <c r="C61" s="10"/>
    </row>
    <row r="62" spans="1:3" x14ac:dyDescent="0.2">
      <c r="A62" s="34" t="s">
        <v>41</v>
      </c>
      <c r="B62" s="35">
        <f>ROUND((B23/B57),1)</f>
        <v>5.7</v>
      </c>
      <c r="C62" s="10"/>
    </row>
    <row r="65" spans="1:3" x14ac:dyDescent="0.2">
      <c r="A65" s="7" t="s">
        <v>42</v>
      </c>
      <c r="B65" s="8"/>
      <c r="C65" s="9"/>
    </row>
    <row r="66" spans="1:3" x14ac:dyDescent="0.2">
      <c r="C66" s="10"/>
    </row>
    <row r="67" spans="1:3" x14ac:dyDescent="0.2">
      <c r="A67" s="14" t="s">
        <v>90</v>
      </c>
    </row>
    <row r="68" spans="1:3" x14ac:dyDescent="0.2">
      <c r="A68" s="14" t="s">
        <v>91</v>
      </c>
    </row>
    <row r="69" spans="1:3" x14ac:dyDescent="0.2">
      <c r="A69" t="s">
        <v>80</v>
      </c>
    </row>
    <row r="70" spans="1:3" x14ac:dyDescent="0.2">
      <c r="A70" t="s">
        <v>81</v>
      </c>
    </row>
    <row r="71" spans="1:3" x14ac:dyDescent="0.2">
      <c r="A71" t="s">
        <v>92</v>
      </c>
      <c r="C71" s="11"/>
    </row>
    <row r="72" spans="1:3" x14ac:dyDescent="0.2">
      <c r="C72" s="11"/>
    </row>
    <row r="73" spans="1:3" x14ac:dyDescent="0.2">
      <c r="A73" s="36"/>
      <c r="B73" s="36"/>
      <c r="C73" s="9"/>
    </row>
    <row r="74" spans="1:3" x14ac:dyDescent="0.2">
      <c r="C74" s="37"/>
    </row>
    <row r="75" spans="1:3" x14ac:dyDescent="0.2">
      <c r="C75" s="37"/>
    </row>
    <row r="76" spans="1:3" x14ac:dyDescent="0.2">
      <c r="B76" s="3" t="s">
        <v>3</v>
      </c>
    </row>
    <row r="77" spans="1:3" x14ac:dyDescent="0.2">
      <c r="B77" s="3"/>
    </row>
    <row r="78" spans="1:3" x14ac:dyDescent="0.2">
      <c r="B78" s="5" t="s">
        <v>5</v>
      </c>
    </row>
    <row r="79" spans="1:3" x14ac:dyDescent="0.2">
      <c r="B79" s="5"/>
    </row>
    <row r="80" spans="1:3" x14ac:dyDescent="0.2">
      <c r="B80" s="38" t="s">
        <v>93</v>
      </c>
    </row>
    <row r="81" spans="1:9" x14ac:dyDescent="0.2">
      <c r="A81" s="2" t="s">
        <v>18</v>
      </c>
      <c r="B81" s="5"/>
    </row>
    <row r="82" spans="1:9" x14ac:dyDescent="0.2">
      <c r="A82" s="39"/>
      <c r="B82" s="5"/>
    </row>
    <row r="84" spans="1:9" ht="17" x14ac:dyDescent="0.2">
      <c r="A84" s="14" t="s">
        <v>65</v>
      </c>
      <c r="B84" s="15">
        <v>900</v>
      </c>
      <c r="C84" s="16" t="s">
        <v>68</v>
      </c>
    </row>
    <row r="85" spans="1:9" x14ac:dyDescent="0.2">
      <c r="A85" s="14" t="s">
        <v>48</v>
      </c>
      <c r="B85" s="15"/>
      <c r="C85" s="16"/>
    </row>
    <row r="86" spans="1:9" x14ac:dyDescent="0.2">
      <c r="A86" t="s">
        <v>49</v>
      </c>
      <c r="B86" s="29"/>
      <c r="C86" s="16"/>
    </row>
    <row r="87" spans="1:9" x14ac:dyDescent="0.2">
      <c r="A87" s="2" t="s">
        <v>57</v>
      </c>
      <c r="B87" s="40">
        <f>SUM(B84:B86)</f>
        <v>900</v>
      </c>
    </row>
    <row r="90" spans="1:9" x14ac:dyDescent="0.2">
      <c r="A90" s="41" t="s">
        <v>50</v>
      </c>
    </row>
    <row r="94" spans="1:9" x14ac:dyDescent="0.2">
      <c r="E94" s="16"/>
      <c r="F94" s="16"/>
      <c r="G94" s="16"/>
      <c r="H94" s="16"/>
      <c r="I94" s="16"/>
    </row>
  </sheetData>
  <sheetProtection algorithmName="SHA-512" hashValue="Ftidem9np9rN/533/gotxW4IFxONBNYH0EegKjZKb4+h7KT8dWvj8WS8ZCBeiWF2W5tXP+kbHOnpNAk8JTWN/g==" saltValue="3+P2w5+n6dMUceWejbjGvQ==" spinCount="100000" sheet="1" objects="1" scenarios="1"/>
  <pageMargins left="0.7" right="0.7" top="0.75" bottom="0.75" header="0.3" footer="0.3"/>
  <pageSetup paperSize="9"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AC543-62A0-8542-91B0-5A46B3044EA7}">
  <sheetPr>
    <pageSetUpPr fitToPage="1"/>
  </sheetPr>
  <dimension ref="A1:I96"/>
  <sheetViews>
    <sheetView topLeftCell="A27"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94</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45224</v>
      </c>
      <c r="B9" s="10"/>
      <c r="C9" s="11"/>
    </row>
    <row r="10" spans="1:3" x14ac:dyDescent="0.2">
      <c r="A10" s="13"/>
      <c r="B10" s="10"/>
      <c r="C10" s="11"/>
    </row>
    <row r="11" spans="1:3" x14ac:dyDescent="0.2">
      <c r="A11" s="13"/>
      <c r="B11" s="10"/>
      <c r="C11" s="11"/>
    </row>
    <row r="12" spans="1:3" ht="17" x14ac:dyDescent="0.2">
      <c r="A12" s="14" t="s">
        <v>53</v>
      </c>
      <c r="B12" s="15">
        <v>1600</v>
      </c>
      <c r="C12" s="16" t="s">
        <v>68</v>
      </c>
    </row>
    <row r="13" spans="1:3" x14ac:dyDescent="0.2">
      <c r="A13" s="14"/>
      <c r="B13" s="15"/>
      <c r="C13" s="16"/>
    </row>
    <row r="14" spans="1:3" ht="17" x14ac:dyDescent="0.2">
      <c r="A14" s="14" t="s">
        <v>70</v>
      </c>
      <c r="B14" s="17">
        <v>200</v>
      </c>
      <c r="C14" s="16" t="s">
        <v>68</v>
      </c>
    </row>
    <row r="15" spans="1:3" x14ac:dyDescent="0.2">
      <c r="A15" s="14"/>
      <c r="B15" s="15"/>
      <c r="C15" s="16"/>
    </row>
    <row r="16" spans="1:3" x14ac:dyDescent="0.2">
      <c r="A16" s="1" t="s">
        <v>11</v>
      </c>
      <c r="B16" s="15">
        <f>SUM(B12:B14)</f>
        <v>1800</v>
      </c>
      <c r="C16" s="16"/>
    </row>
    <row r="17" spans="1:3" x14ac:dyDescent="0.2">
      <c r="A17" s="14"/>
      <c r="B17" s="15"/>
      <c r="C17" s="16"/>
    </row>
    <row r="18" spans="1:3" x14ac:dyDescent="0.2">
      <c r="A18" s="18" t="s">
        <v>12</v>
      </c>
      <c r="B18" s="15"/>
      <c r="C18" s="16"/>
    </row>
    <row r="19" spans="1:3" x14ac:dyDescent="0.2">
      <c r="A19" s="14"/>
      <c r="B19" s="15"/>
      <c r="C19" s="16"/>
    </row>
    <row r="20" spans="1:3" ht="17" x14ac:dyDescent="0.2">
      <c r="A20" s="14" t="s">
        <v>57</v>
      </c>
      <c r="B20" s="15">
        <f>-B85</f>
        <v>-200</v>
      </c>
      <c r="C20" s="16" t="s">
        <v>68</v>
      </c>
    </row>
    <row r="21" spans="1:3" x14ac:dyDescent="0.2">
      <c r="A21" s="14"/>
      <c r="B21" s="15"/>
      <c r="C21" s="16"/>
    </row>
    <row r="22" spans="1:3" x14ac:dyDescent="0.2">
      <c r="A22" s="4"/>
      <c r="B22" s="10"/>
    </row>
    <row r="23" spans="1:3" x14ac:dyDescent="0.2">
      <c r="A23" s="19" t="s">
        <v>15</v>
      </c>
      <c r="B23" s="20">
        <f>B16-B85</f>
        <v>1600</v>
      </c>
      <c r="C23" s="21"/>
    </row>
    <row r="24" spans="1:3" x14ac:dyDescent="0.2">
      <c r="A24" s="2"/>
    </row>
    <row r="25" spans="1:3" x14ac:dyDescent="0.2">
      <c r="A25" s="2"/>
    </row>
    <row r="26" spans="1:3" x14ac:dyDescent="0.2">
      <c r="A26" s="7" t="s">
        <v>16</v>
      </c>
      <c r="B26" s="7"/>
      <c r="C26" s="22"/>
    </row>
    <row r="27" spans="1:3" x14ac:dyDescent="0.2">
      <c r="A27" s="2" t="s">
        <v>17</v>
      </c>
      <c r="B27" s="3"/>
      <c r="C27" s="23"/>
    </row>
    <row r="28" spans="1:3" x14ac:dyDescent="0.2">
      <c r="A28" s="12">
        <v>45291</v>
      </c>
      <c r="B28" s="24"/>
      <c r="C28" s="24"/>
    </row>
    <row r="29" spans="1:3" x14ac:dyDescent="0.2">
      <c r="A29" s="13"/>
      <c r="B29" s="25"/>
      <c r="C29" s="24"/>
    </row>
    <row r="30" spans="1:3" x14ac:dyDescent="0.2">
      <c r="A30" s="2" t="s">
        <v>18</v>
      </c>
      <c r="B30" s="24"/>
      <c r="C30" s="24"/>
    </row>
    <row r="31" spans="1:3" x14ac:dyDescent="0.2">
      <c r="A31" s="26"/>
      <c r="B31" s="24"/>
      <c r="C31" s="26"/>
    </row>
    <row r="32" spans="1:3" x14ac:dyDescent="0.2">
      <c r="A32" s="13"/>
      <c r="B32" s="24"/>
      <c r="C32" s="24"/>
    </row>
    <row r="33" spans="1:3" ht="34" x14ac:dyDescent="0.2">
      <c r="A33" s="14" t="s">
        <v>19</v>
      </c>
      <c r="B33" s="27">
        <v>900</v>
      </c>
      <c r="C33" s="16" t="s">
        <v>95</v>
      </c>
    </row>
    <row r="34" spans="1:3" hidden="1" x14ac:dyDescent="0.2">
      <c r="A34" s="14" t="s">
        <v>21</v>
      </c>
      <c r="B34" s="27"/>
      <c r="C34" s="16"/>
    </row>
    <row r="35" spans="1:3" ht="17" hidden="1" x14ac:dyDescent="0.2">
      <c r="A35" s="1" t="s">
        <v>22</v>
      </c>
      <c r="B35" s="27">
        <v>0</v>
      </c>
      <c r="C35" s="16" t="s">
        <v>96</v>
      </c>
    </row>
    <row r="36" spans="1:3" hidden="1" x14ac:dyDescent="0.2">
      <c r="A36" s="14"/>
      <c r="B36" s="27"/>
      <c r="C36" s="11"/>
    </row>
    <row r="37" spans="1:3" hidden="1" x14ac:dyDescent="0.2">
      <c r="A37" s="1" t="s">
        <v>25</v>
      </c>
      <c r="B37" s="27"/>
      <c r="C37" s="11"/>
    </row>
    <row r="38" spans="1:3" hidden="1" x14ac:dyDescent="0.2">
      <c r="A38" s="14"/>
      <c r="B38" s="27"/>
      <c r="C38" s="11"/>
    </row>
    <row r="39" spans="1:3" hidden="1" x14ac:dyDescent="0.2">
      <c r="A39" s="14" t="s">
        <v>26</v>
      </c>
      <c r="B39" s="27"/>
      <c r="C39" s="16"/>
    </row>
    <row r="40" spans="1:3" hidden="1" x14ac:dyDescent="0.2">
      <c r="A40" s="14" t="s">
        <v>27</v>
      </c>
      <c r="B40" s="27"/>
      <c r="C40" s="11"/>
    </row>
    <row r="41" spans="1:3" hidden="1" x14ac:dyDescent="0.2">
      <c r="A41" s="14"/>
      <c r="B41" s="27"/>
      <c r="C41" s="11"/>
    </row>
    <row r="42" spans="1:3" hidden="1" x14ac:dyDescent="0.2">
      <c r="A42" s="14" t="s">
        <v>28</v>
      </c>
      <c r="B42" s="27"/>
      <c r="C42" s="11"/>
    </row>
    <row r="43" spans="1:3" hidden="1" x14ac:dyDescent="0.2">
      <c r="A43" s="14" t="s">
        <v>29</v>
      </c>
      <c r="B43" s="27"/>
      <c r="C43" s="16"/>
    </row>
    <row r="44" spans="1:3" hidden="1" x14ac:dyDescent="0.2">
      <c r="A44" s="14" t="s">
        <v>30</v>
      </c>
      <c r="B44" s="27"/>
      <c r="C44" s="11"/>
    </row>
    <row r="45" spans="1:3" hidden="1" x14ac:dyDescent="0.2">
      <c r="A45" s="14" t="s">
        <v>31</v>
      </c>
      <c r="B45" s="27"/>
      <c r="C45" s="11"/>
    </row>
    <row r="46" spans="1:3" hidden="1" x14ac:dyDescent="0.2">
      <c r="A46" s="14"/>
      <c r="B46" s="27"/>
      <c r="C46" s="11"/>
    </row>
    <row r="47" spans="1:3" hidden="1" x14ac:dyDescent="0.2">
      <c r="A47" s="14" t="s">
        <v>32</v>
      </c>
      <c r="B47" s="27"/>
      <c r="C47" s="16"/>
    </row>
    <row r="48" spans="1:3" hidden="1" x14ac:dyDescent="0.2">
      <c r="A48" s="14" t="s">
        <v>33</v>
      </c>
      <c r="B48" s="27"/>
      <c r="C48" s="11"/>
    </row>
    <row r="49" spans="1:3" hidden="1" x14ac:dyDescent="0.2">
      <c r="A49" s="14" t="s">
        <v>34</v>
      </c>
      <c r="B49" s="27"/>
      <c r="C49" s="16"/>
    </row>
    <row r="50" spans="1:3" hidden="1" x14ac:dyDescent="0.2">
      <c r="A50" s="14" t="s">
        <v>35</v>
      </c>
      <c r="B50" s="27"/>
      <c r="C50" s="16"/>
    </row>
    <row r="51" spans="1:3" hidden="1" x14ac:dyDescent="0.2">
      <c r="A51" s="14"/>
      <c r="B51" s="27"/>
      <c r="C51" s="11"/>
    </row>
    <row r="52" spans="1:3" ht="17" hidden="1" x14ac:dyDescent="0.2">
      <c r="A52" s="14" t="s">
        <v>36</v>
      </c>
      <c r="B52" s="27">
        <v>0</v>
      </c>
      <c r="C52" s="16" t="s">
        <v>97</v>
      </c>
    </row>
    <row r="53" spans="1:3" hidden="1" x14ac:dyDescent="0.2">
      <c r="A53" s="14"/>
      <c r="B53" s="27"/>
      <c r="C53" s="11"/>
    </row>
    <row r="54" spans="1:3" hidden="1" x14ac:dyDescent="0.2">
      <c r="A54" s="14" t="s">
        <v>38</v>
      </c>
      <c r="B54" s="27">
        <f>SUM(B39:B52)</f>
        <v>0</v>
      </c>
      <c r="C54" s="11"/>
    </row>
    <row r="55" spans="1:3" hidden="1" x14ac:dyDescent="0.2">
      <c r="A55" s="28"/>
      <c r="B55" s="29"/>
      <c r="C55" s="30"/>
    </row>
    <row r="56" spans="1:3" hidden="1" x14ac:dyDescent="0.2">
      <c r="A56" s="31" t="s">
        <v>16</v>
      </c>
      <c r="B56" s="32">
        <f>B35+B54</f>
        <v>0</v>
      </c>
      <c r="C56" s="33"/>
    </row>
    <row r="57" spans="1:3" x14ac:dyDescent="0.2">
      <c r="B57" s="10"/>
      <c r="C57" s="11"/>
    </row>
    <row r="58" spans="1:3" x14ac:dyDescent="0.2">
      <c r="B58" s="3"/>
      <c r="C58" s="10"/>
    </row>
    <row r="59" spans="1:3" x14ac:dyDescent="0.2">
      <c r="A59" s="34" t="s">
        <v>39</v>
      </c>
      <c r="B59" s="35">
        <f>ROUND((B23/B33),1)</f>
        <v>1.8</v>
      </c>
      <c r="C59" s="10"/>
    </row>
    <row r="60" spans="1:3" x14ac:dyDescent="0.2">
      <c r="A60" s="34" t="s">
        <v>40</v>
      </c>
      <c r="B60" s="48" t="s">
        <v>77</v>
      </c>
      <c r="C60" s="10"/>
    </row>
    <row r="61" spans="1:3" x14ac:dyDescent="0.2">
      <c r="A61" s="34" t="s">
        <v>41</v>
      </c>
      <c r="B61" s="48" t="s">
        <v>77</v>
      </c>
      <c r="C61" s="10"/>
    </row>
    <row r="64" spans="1:3" x14ac:dyDescent="0.2">
      <c r="A64" s="7" t="s">
        <v>42</v>
      </c>
      <c r="B64" s="8"/>
      <c r="C64" s="9"/>
    </row>
    <row r="65" spans="1:3" x14ac:dyDescent="0.2">
      <c r="C65" s="10"/>
    </row>
    <row r="66" spans="1:3" x14ac:dyDescent="0.2">
      <c r="A66" s="14" t="s">
        <v>98</v>
      </c>
    </row>
    <row r="67" spans="1:3" x14ac:dyDescent="0.2">
      <c r="A67" s="14" t="s">
        <v>99</v>
      </c>
    </row>
    <row r="68" spans="1:3" x14ac:dyDescent="0.2">
      <c r="A68" t="s">
        <v>100</v>
      </c>
    </row>
    <row r="69" spans="1:3" x14ac:dyDescent="0.2">
      <c r="A69" s="14" t="s">
        <v>92</v>
      </c>
      <c r="C69" s="11"/>
    </row>
    <row r="70" spans="1:3" x14ac:dyDescent="0.2">
      <c r="A70" s="14"/>
      <c r="C70" s="11"/>
    </row>
    <row r="71" spans="1:3" x14ac:dyDescent="0.2">
      <c r="A71" s="36"/>
      <c r="B71" s="36"/>
      <c r="C71" s="9"/>
    </row>
    <row r="72" spans="1:3" x14ac:dyDescent="0.2">
      <c r="C72" s="37"/>
    </row>
    <row r="73" spans="1:3" x14ac:dyDescent="0.2">
      <c r="C73" s="37"/>
    </row>
    <row r="74" spans="1:3" x14ac:dyDescent="0.2">
      <c r="B74" s="3" t="s">
        <v>3</v>
      </c>
    </row>
    <row r="75" spans="1:3" x14ac:dyDescent="0.2">
      <c r="B75" s="3"/>
    </row>
    <row r="76" spans="1:3" x14ac:dyDescent="0.2">
      <c r="B76" s="5" t="s">
        <v>5</v>
      </c>
    </row>
    <row r="77" spans="1:3" x14ac:dyDescent="0.2">
      <c r="B77" s="5"/>
    </row>
    <row r="78" spans="1:3" x14ac:dyDescent="0.2">
      <c r="B78" s="38">
        <v>45224</v>
      </c>
    </row>
    <row r="79" spans="1:3" x14ac:dyDescent="0.2">
      <c r="A79" s="2" t="s">
        <v>18</v>
      </c>
      <c r="B79" s="5"/>
    </row>
    <row r="80" spans="1:3" x14ac:dyDescent="0.2">
      <c r="A80" s="39"/>
      <c r="B80" s="5"/>
    </row>
    <row r="82" spans="1:9" ht="17" x14ac:dyDescent="0.2">
      <c r="A82" s="14" t="s">
        <v>65</v>
      </c>
      <c r="B82" s="15">
        <v>200</v>
      </c>
      <c r="C82" s="16" t="s">
        <v>68</v>
      </c>
    </row>
    <row r="83" spans="1:9" x14ac:dyDescent="0.2">
      <c r="A83" s="14" t="s">
        <v>48</v>
      </c>
      <c r="B83" s="15"/>
      <c r="C83" s="16"/>
    </row>
    <row r="84" spans="1:9" x14ac:dyDescent="0.2">
      <c r="A84" t="s">
        <v>49</v>
      </c>
      <c r="B84" s="29"/>
      <c r="C84" s="16"/>
    </row>
    <row r="85" spans="1:9" x14ac:dyDescent="0.2">
      <c r="A85" s="2" t="s">
        <v>57</v>
      </c>
      <c r="B85" s="40">
        <f>SUM(B82:B84)</f>
        <v>200</v>
      </c>
    </row>
    <row r="88" spans="1:9" x14ac:dyDescent="0.2">
      <c r="A88" s="41" t="s">
        <v>50</v>
      </c>
    </row>
    <row r="92" spans="1:9" x14ac:dyDescent="0.2">
      <c r="E92" s="16"/>
      <c r="F92" s="16"/>
      <c r="G92" s="16"/>
      <c r="H92" s="16"/>
      <c r="I92" s="16"/>
    </row>
    <row r="95" spans="1:9" x14ac:dyDescent="0.2">
      <c r="B95" s="49"/>
    </row>
    <row r="96" spans="1:9" x14ac:dyDescent="0.2">
      <c r="B96" s="49"/>
    </row>
  </sheetData>
  <sheetProtection algorithmName="SHA-512" hashValue="xJGTKbfE2lp5TPb8lvN+1fHJv3tJeU0aCZwEx1cqXDxdjQIz+Fhu7Px22qWkYWMZbwJEyaC0GRuIOuCyD9sh9g==" saltValue="EhnQoIe4/1ATR6lCgkrsFw==" spinCount="100000" sheet="1" objects="1" scenarios="1"/>
  <pageMargins left="0.7" right="0.7" top="0.75" bottom="0.75" header="0.3" footer="0.3"/>
  <pageSetup paperSize="9" scale="61"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AE38F4-56BD-A84B-99B1-38B429254AF7}">
  <sheetPr>
    <pageSetUpPr fitToPage="1"/>
  </sheetPr>
  <dimension ref="A1:I96"/>
  <sheetViews>
    <sheetView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101</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45231</v>
      </c>
      <c r="B9" s="10"/>
      <c r="C9" s="11"/>
    </row>
    <row r="10" spans="1:3" x14ac:dyDescent="0.2">
      <c r="A10" s="13"/>
      <c r="B10" s="10"/>
      <c r="C10" s="11"/>
    </row>
    <row r="11" spans="1:3" x14ac:dyDescent="0.2">
      <c r="A11" s="13"/>
      <c r="B11" s="10"/>
      <c r="C11" s="11"/>
    </row>
    <row r="12" spans="1:3" ht="17" x14ac:dyDescent="0.2">
      <c r="A12" s="14" t="s">
        <v>53</v>
      </c>
      <c r="B12" s="15">
        <v>7500</v>
      </c>
      <c r="C12" s="16" t="s">
        <v>68</v>
      </c>
    </row>
    <row r="13" spans="1:3" x14ac:dyDescent="0.2">
      <c r="A13" s="14"/>
      <c r="B13" s="15"/>
      <c r="C13" s="16"/>
    </row>
    <row r="14" spans="1:3" ht="17" x14ac:dyDescent="0.2">
      <c r="A14" s="14" t="s">
        <v>70</v>
      </c>
      <c r="B14" s="17">
        <v>4700</v>
      </c>
      <c r="C14" s="16" t="s">
        <v>68</v>
      </c>
    </row>
    <row r="15" spans="1:3" x14ac:dyDescent="0.2">
      <c r="A15" s="14"/>
      <c r="B15" s="15"/>
      <c r="C15" s="16"/>
    </row>
    <row r="16" spans="1:3" x14ac:dyDescent="0.2">
      <c r="A16" s="1" t="s">
        <v>11</v>
      </c>
      <c r="B16" s="15">
        <f>SUM(B12:B14)</f>
        <v>12200</v>
      </c>
      <c r="C16" s="16"/>
    </row>
    <row r="17" spans="1:3" x14ac:dyDescent="0.2">
      <c r="A17" s="14"/>
      <c r="B17" s="15"/>
      <c r="C17" s="16"/>
    </row>
    <row r="18" spans="1:3" x14ac:dyDescent="0.2">
      <c r="A18" s="18" t="s">
        <v>12</v>
      </c>
      <c r="B18" s="15"/>
      <c r="C18" s="16"/>
    </row>
    <row r="19" spans="1:3" x14ac:dyDescent="0.2">
      <c r="A19" s="14"/>
      <c r="B19" s="15"/>
      <c r="C19" s="16"/>
    </row>
    <row r="20" spans="1:3" ht="17" x14ac:dyDescent="0.2">
      <c r="A20" s="14" t="s">
        <v>57</v>
      </c>
      <c r="B20" s="15">
        <f>-B85</f>
        <v>-500</v>
      </c>
      <c r="C20" s="16" t="s">
        <v>68</v>
      </c>
    </row>
    <row r="21" spans="1:3" x14ac:dyDescent="0.2">
      <c r="A21" s="14"/>
      <c r="B21" s="15"/>
      <c r="C21" s="16"/>
    </row>
    <row r="22" spans="1:3" x14ac:dyDescent="0.2">
      <c r="A22" s="4"/>
      <c r="B22" s="10"/>
    </row>
    <row r="23" spans="1:3" x14ac:dyDescent="0.2">
      <c r="A23" s="19" t="s">
        <v>15</v>
      </c>
      <c r="B23" s="20">
        <f>B16-B85</f>
        <v>11700</v>
      </c>
      <c r="C23" s="21"/>
    </row>
    <row r="24" spans="1:3" x14ac:dyDescent="0.2">
      <c r="A24" s="2"/>
    </row>
    <row r="25" spans="1:3" x14ac:dyDescent="0.2">
      <c r="A25" s="2"/>
    </row>
    <row r="26" spans="1:3" x14ac:dyDescent="0.2">
      <c r="A26" s="7" t="s">
        <v>16</v>
      </c>
      <c r="B26" s="7"/>
      <c r="C26" s="22"/>
    </row>
    <row r="27" spans="1:3" x14ac:dyDescent="0.2">
      <c r="A27" s="2" t="s">
        <v>17</v>
      </c>
      <c r="B27" s="3"/>
      <c r="C27" s="23"/>
    </row>
    <row r="28" spans="1:3" x14ac:dyDescent="0.2">
      <c r="A28" s="12">
        <v>45291</v>
      </c>
      <c r="B28" s="24"/>
      <c r="C28" s="24"/>
    </row>
    <row r="29" spans="1:3" x14ac:dyDescent="0.2">
      <c r="A29" s="13"/>
      <c r="B29" s="25"/>
      <c r="C29" s="24"/>
    </row>
    <row r="30" spans="1:3" x14ac:dyDescent="0.2">
      <c r="A30" s="2" t="s">
        <v>18</v>
      </c>
      <c r="B30" s="24"/>
      <c r="C30" s="24"/>
    </row>
    <row r="31" spans="1:3" x14ac:dyDescent="0.2">
      <c r="A31" s="26"/>
      <c r="B31" s="24"/>
      <c r="C31" s="26"/>
    </row>
    <row r="32" spans="1:3" x14ac:dyDescent="0.2">
      <c r="A32" s="13"/>
      <c r="B32" s="24"/>
      <c r="C32" s="24"/>
    </row>
    <row r="33" spans="1:3" ht="34" x14ac:dyDescent="0.2">
      <c r="A33" s="14" t="s">
        <v>19</v>
      </c>
      <c r="B33" s="27">
        <v>2800</v>
      </c>
      <c r="C33" s="16" t="s">
        <v>102</v>
      </c>
    </row>
    <row r="34" spans="1:3" hidden="1" x14ac:dyDescent="0.2">
      <c r="A34" s="14" t="s">
        <v>21</v>
      </c>
      <c r="B34" s="27"/>
      <c r="C34" s="16"/>
    </row>
    <row r="35" spans="1:3" ht="17" hidden="1" x14ac:dyDescent="0.2">
      <c r="A35" s="1" t="s">
        <v>22</v>
      </c>
      <c r="B35" s="27">
        <v>0</v>
      </c>
      <c r="C35" s="16" t="s">
        <v>96</v>
      </c>
    </row>
    <row r="36" spans="1:3" hidden="1" x14ac:dyDescent="0.2">
      <c r="A36" s="14"/>
      <c r="B36" s="27"/>
      <c r="C36" s="11"/>
    </row>
    <row r="37" spans="1:3" hidden="1" x14ac:dyDescent="0.2">
      <c r="A37" s="1" t="s">
        <v>25</v>
      </c>
      <c r="B37" s="27"/>
      <c r="C37" s="11"/>
    </row>
    <row r="38" spans="1:3" hidden="1" x14ac:dyDescent="0.2">
      <c r="A38" s="14"/>
      <c r="B38" s="27"/>
      <c r="C38" s="11"/>
    </row>
    <row r="39" spans="1:3" hidden="1" x14ac:dyDescent="0.2">
      <c r="A39" s="14" t="s">
        <v>26</v>
      </c>
      <c r="B39" s="27"/>
      <c r="C39" s="16"/>
    </row>
    <row r="40" spans="1:3" hidden="1" x14ac:dyDescent="0.2">
      <c r="A40" s="14" t="s">
        <v>27</v>
      </c>
      <c r="B40" s="27"/>
      <c r="C40" s="11"/>
    </row>
    <row r="41" spans="1:3" hidden="1" x14ac:dyDescent="0.2">
      <c r="A41" s="14"/>
      <c r="B41" s="27"/>
      <c r="C41" s="11"/>
    </row>
    <row r="42" spans="1:3" hidden="1" x14ac:dyDescent="0.2">
      <c r="A42" s="14" t="s">
        <v>28</v>
      </c>
      <c r="B42" s="27"/>
      <c r="C42" s="11"/>
    </row>
    <row r="43" spans="1:3" hidden="1" x14ac:dyDescent="0.2">
      <c r="A43" s="14" t="s">
        <v>29</v>
      </c>
      <c r="B43" s="27"/>
      <c r="C43" s="16"/>
    </row>
    <row r="44" spans="1:3" hidden="1" x14ac:dyDescent="0.2">
      <c r="A44" s="14" t="s">
        <v>30</v>
      </c>
      <c r="B44" s="27"/>
      <c r="C44" s="11"/>
    </row>
    <row r="45" spans="1:3" hidden="1" x14ac:dyDescent="0.2">
      <c r="A45" s="14" t="s">
        <v>31</v>
      </c>
      <c r="B45" s="27"/>
      <c r="C45" s="11"/>
    </row>
    <row r="46" spans="1:3" hidden="1" x14ac:dyDescent="0.2">
      <c r="A46" s="14"/>
      <c r="B46" s="27"/>
      <c r="C46" s="11"/>
    </row>
    <row r="47" spans="1:3" hidden="1" x14ac:dyDescent="0.2">
      <c r="A47" s="14" t="s">
        <v>32</v>
      </c>
      <c r="B47" s="27"/>
      <c r="C47" s="16"/>
    </row>
    <row r="48" spans="1:3" hidden="1" x14ac:dyDescent="0.2">
      <c r="A48" s="14" t="s">
        <v>33</v>
      </c>
      <c r="B48" s="27"/>
      <c r="C48" s="11"/>
    </row>
    <row r="49" spans="1:3" hidden="1" x14ac:dyDescent="0.2">
      <c r="A49" s="14" t="s">
        <v>34</v>
      </c>
      <c r="B49" s="27"/>
      <c r="C49" s="16"/>
    </row>
    <row r="50" spans="1:3" hidden="1" x14ac:dyDescent="0.2">
      <c r="A50" s="14" t="s">
        <v>35</v>
      </c>
      <c r="B50" s="27"/>
      <c r="C50" s="16"/>
    </row>
    <row r="51" spans="1:3" hidden="1" x14ac:dyDescent="0.2">
      <c r="A51" s="14"/>
      <c r="B51" s="27"/>
      <c r="C51" s="11"/>
    </row>
    <row r="52" spans="1:3" ht="17" hidden="1" x14ac:dyDescent="0.2">
      <c r="A52" s="14" t="s">
        <v>36</v>
      </c>
      <c r="B52" s="27">
        <v>0</v>
      </c>
      <c r="C52" s="16" t="s">
        <v>97</v>
      </c>
    </row>
    <row r="53" spans="1:3" hidden="1" x14ac:dyDescent="0.2">
      <c r="A53" s="14"/>
      <c r="B53" s="27"/>
      <c r="C53" s="11"/>
    </row>
    <row r="54" spans="1:3" hidden="1" x14ac:dyDescent="0.2">
      <c r="A54" s="14" t="s">
        <v>38</v>
      </c>
      <c r="B54" s="27">
        <f>SUM(B39:B52)</f>
        <v>0</v>
      </c>
      <c r="C54" s="11"/>
    </row>
    <row r="55" spans="1:3" hidden="1" x14ac:dyDescent="0.2">
      <c r="A55" s="28"/>
      <c r="B55" s="29"/>
      <c r="C55" s="30"/>
    </row>
    <row r="56" spans="1:3" hidden="1" x14ac:dyDescent="0.2">
      <c r="A56" s="31" t="s">
        <v>16</v>
      </c>
      <c r="B56" s="32">
        <f>B35+B54</f>
        <v>0</v>
      </c>
      <c r="C56" s="33"/>
    </row>
    <row r="57" spans="1:3" x14ac:dyDescent="0.2">
      <c r="B57" s="10"/>
      <c r="C57" s="11"/>
    </row>
    <row r="58" spans="1:3" x14ac:dyDescent="0.2">
      <c r="B58" s="3"/>
      <c r="C58" s="10"/>
    </row>
    <row r="59" spans="1:3" x14ac:dyDescent="0.2">
      <c r="A59" s="34" t="s">
        <v>39</v>
      </c>
      <c r="B59" s="35">
        <f>ROUND((B23/B33),1)</f>
        <v>4.2</v>
      </c>
      <c r="C59" s="10"/>
    </row>
    <row r="60" spans="1:3" x14ac:dyDescent="0.2">
      <c r="A60" s="34" t="s">
        <v>40</v>
      </c>
      <c r="B60" s="48" t="s">
        <v>77</v>
      </c>
      <c r="C60" s="10"/>
    </row>
    <row r="61" spans="1:3" x14ac:dyDescent="0.2">
      <c r="A61" s="34" t="s">
        <v>41</v>
      </c>
      <c r="B61" s="48" t="s">
        <v>77</v>
      </c>
      <c r="C61" s="10"/>
    </row>
    <row r="64" spans="1:3" x14ac:dyDescent="0.2">
      <c r="A64" s="7" t="s">
        <v>42</v>
      </c>
      <c r="B64" s="8"/>
      <c r="C64" s="9"/>
    </row>
    <row r="65" spans="1:3" x14ac:dyDescent="0.2">
      <c r="C65" s="10"/>
    </row>
    <row r="66" spans="1:3" x14ac:dyDescent="0.2">
      <c r="A66" s="14" t="s">
        <v>103</v>
      </c>
    </row>
    <row r="67" spans="1:3" x14ac:dyDescent="0.2">
      <c r="A67" s="14" t="s">
        <v>99</v>
      </c>
    </row>
    <row r="68" spans="1:3" x14ac:dyDescent="0.2">
      <c r="A68" t="s">
        <v>104</v>
      </c>
    </row>
    <row r="69" spans="1:3" x14ac:dyDescent="0.2">
      <c r="A69" s="14" t="s">
        <v>92</v>
      </c>
    </row>
    <row r="70" spans="1:3" x14ac:dyDescent="0.2">
      <c r="C70" s="11"/>
    </row>
    <row r="71" spans="1:3" x14ac:dyDescent="0.2">
      <c r="A71" s="36"/>
      <c r="B71" s="36"/>
      <c r="C71" s="9"/>
    </row>
    <row r="72" spans="1:3" x14ac:dyDescent="0.2">
      <c r="C72" s="37"/>
    </row>
    <row r="73" spans="1:3" x14ac:dyDescent="0.2">
      <c r="C73" s="37"/>
    </row>
    <row r="74" spans="1:3" x14ac:dyDescent="0.2">
      <c r="B74" s="3" t="s">
        <v>3</v>
      </c>
    </row>
    <row r="75" spans="1:3" x14ac:dyDescent="0.2">
      <c r="B75" s="3"/>
    </row>
    <row r="76" spans="1:3" x14ac:dyDescent="0.2">
      <c r="B76" s="5" t="s">
        <v>5</v>
      </c>
    </row>
    <row r="77" spans="1:3" x14ac:dyDescent="0.2">
      <c r="B77" s="5"/>
    </row>
    <row r="78" spans="1:3" x14ac:dyDescent="0.2">
      <c r="B78" s="38">
        <v>45231</v>
      </c>
    </row>
    <row r="79" spans="1:3" x14ac:dyDescent="0.2">
      <c r="A79" s="2" t="s">
        <v>18</v>
      </c>
      <c r="B79" s="5"/>
    </row>
    <row r="80" spans="1:3" x14ac:dyDescent="0.2">
      <c r="A80" s="39"/>
      <c r="B80" s="5"/>
    </row>
    <row r="82" spans="1:9" ht="17" x14ac:dyDescent="0.2">
      <c r="A82" s="14" t="s">
        <v>65</v>
      </c>
      <c r="B82" s="15">
        <v>500</v>
      </c>
      <c r="C82" s="16" t="s">
        <v>68</v>
      </c>
    </row>
    <row r="83" spans="1:9" x14ac:dyDescent="0.2">
      <c r="A83" s="14" t="s">
        <v>48</v>
      </c>
      <c r="B83" s="15"/>
      <c r="C83" s="16"/>
    </row>
    <row r="84" spans="1:9" x14ac:dyDescent="0.2">
      <c r="A84" t="s">
        <v>49</v>
      </c>
      <c r="B84" s="29"/>
      <c r="C84" s="16"/>
    </row>
    <row r="85" spans="1:9" x14ac:dyDescent="0.2">
      <c r="A85" s="2" t="s">
        <v>57</v>
      </c>
      <c r="B85" s="40">
        <f>SUM(B82:B84)</f>
        <v>500</v>
      </c>
    </row>
    <row r="88" spans="1:9" x14ac:dyDescent="0.2">
      <c r="A88" s="41" t="s">
        <v>50</v>
      </c>
    </row>
    <row r="92" spans="1:9" x14ac:dyDescent="0.2">
      <c r="E92" s="16"/>
      <c r="F92" s="16"/>
      <c r="G92" s="16"/>
      <c r="H92" s="16"/>
      <c r="I92" s="16"/>
    </row>
    <row r="95" spans="1:9" x14ac:dyDescent="0.2">
      <c r="B95" s="49"/>
    </row>
    <row r="96" spans="1:9" x14ac:dyDescent="0.2">
      <c r="B96" s="49"/>
    </row>
  </sheetData>
  <sheetProtection algorithmName="SHA-512" hashValue="NTKzQdf4bfXqSNx1Wbm4mmNpF1DHu0Fl32EeyXXp/KY3lHrOVG4ohWWHHM3cKduuE3R8aIztE/0T0ZlGK3bHBA==" saltValue="n7rgjX2wDyEcwaRiUHpfLg==" spinCount="100000" sheet="1" objects="1" scenarios="1"/>
  <pageMargins left="0.7" right="0.7" top="0.75" bottom="0.75" header="0.3" footer="0.3"/>
  <pageSetup paperSize="9" scale="61"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Precise Protect 060423</vt:lpstr>
      <vt:lpstr>Logic Investments 090323</vt:lpstr>
      <vt:lpstr>MI Capital Research 070723</vt:lpstr>
      <vt:lpstr>Competent Adviser 140723</vt:lpstr>
      <vt:lpstr>AKG Group 251023</vt:lpstr>
      <vt:lpstr>Vouchedfor 011123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 Mossios</dc:creator>
  <cp:lastModifiedBy>Constantine Mossios</cp:lastModifiedBy>
  <dcterms:created xsi:type="dcterms:W3CDTF">2024-05-10T11:59:59Z</dcterms:created>
  <dcterms:modified xsi:type="dcterms:W3CDTF">2024-05-13T12:37:15Z</dcterms:modified>
</cp:coreProperties>
</file>