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 - Services/"/>
    </mc:Choice>
  </mc:AlternateContent>
  <xr:revisionPtr revIDLastSave="0" documentId="13_ncr:1_{CF0D640B-FDDB-044C-A49B-3766EE7093D4}" xr6:coauthVersionLast="47" xr6:coauthVersionMax="47" xr10:uidLastSave="{00000000-0000-0000-0000-000000000000}"/>
  <workbookProtection workbookAlgorithmName="SHA-512" workbookHashValue="4pWxesWRgtd4YKgaRLIKoHMEwCuUKhOZCl7uuvfS7NVbAhQ2tF4l/ZwPf2tltVM3QTYn9IgFQzlfQspv1wlPBA==" workbookSaltValue="ZEoI2FKH/VON9UL5919hhA==" workbookSpinCount="100000" lockStructure="1"/>
  <bookViews>
    <workbookView xWindow="780" yWindow="1000" windowWidth="27640" windowHeight="15760" xr2:uid="{B0C239B1-AFAF-E742-8F63-259432BAFA8A}"/>
  </bookViews>
  <sheets>
    <sheet name="Tracerco 290923" sheetId="1" r:id="rId1"/>
    <sheet name="Silixa 21122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2" l="1"/>
  <c r="B20" i="2" s="1"/>
  <c r="B55" i="2"/>
  <c r="B57" i="2" s="1"/>
  <c r="B15" i="2"/>
  <c r="B24" i="2" s="1"/>
  <c r="B62" i="2" l="1"/>
  <c r="B60" i="2"/>
  <c r="B86" i="1" l="1"/>
  <c r="B20" i="1" s="1"/>
  <c r="B12" i="1"/>
  <c r="B16" i="1" s="1"/>
  <c r="B23" i="1" s="1"/>
  <c r="B60" i="1" l="1"/>
  <c r="B59" i="1"/>
</calcChain>
</file>

<file path=xl/sharedStrings.xml><?xml version="1.0" encoding="utf-8"?>
<sst xmlns="http://schemas.openxmlformats.org/spreadsheetml/2006/main" count="118" uniqueCount="61">
  <si>
    <t>Target Company</t>
  </si>
  <si>
    <t>Tracerco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</si>
  <si>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</si>
  <si>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</si>
  <si>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</si>
  <si>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</si>
  <si>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</si>
  <si>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</si>
  <si>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</si>
  <si>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Johnson Matthey plc press release dated 22/11/2023; note 11 Disposals; including working capital adjustment of £4m; "the group completed the sale of its Diagnostic Services business for an enterprise value of £55 million"</t>
  </si>
  <si>
    <t>Deferred consideration (GBP)</t>
  </si>
  <si>
    <t>Source: Johnson Matthey plc press release dated 22/11/2023; note 11 Disposals</t>
  </si>
  <si>
    <t>Total consideration</t>
  </si>
  <si>
    <t>Adjustments:</t>
  </si>
  <si>
    <t>Net debt</t>
  </si>
  <si>
    <t>EV</t>
  </si>
  <si>
    <t>Normalised EBITDA</t>
  </si>
  <si>
    <t>Reporting Date:</t>
  </si>
  <si>
    <t>USD/GBP Exchange Rate:</t>
  </si>
  <si>
    <t>Revenue</t>
  </si>
  <si>
    <t>Source: Johnson Matthey plc press release dated 03/05/2023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</si>
  <si>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</si>
  <si>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</si>
  <si>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</si>
  <si>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</si>
  <si>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</si>
  <si>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</si>
  <si>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</si>
  <si>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</si>
  <si>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</si>
  <si>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</si>
  <si>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</si>
  <si>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</si>
  <si>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</si>
  <si>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</si>
  <si>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</si>
  <si>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</si>
  <si>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</si>
  <si>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</si>
  <si>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N/A</t>
  </si>
  <si>
    <t>Source Data</t>
  </si>
  <si>
    <t>Tracerco Limited financial statements for the year ended 31/03/2022</t>
  </si>
  <si>
    <t>Souter Investments Limited press release dated 03/05/2023</t>
  </si>
  <si>
    <t>Johnson Matthey plc press release dated 03/05/2023</t>
  </si>
  <si>
    <t>Johnson Matthey plc press release dated 02/10/2023</t>
  </si>
  <si>
    <t>Johnson Matthey plc press release dated 22/11/2023</t>
  </si>
  <si>
    <t>Cash and cash Equivalents</t>
  </si>
  <si>
    <t>Debt</t>
  </si>
  <si>
    <t>Lease Liabilities</t>
  </si>
  <si>
    <t>© 2024 Business Valuation Benchmarks Ltd</t>
  </si>
  <si>
    <t>Silixa Ltd</t>
  </si>
  <si>
    <t>USD</t>
  </si>
  <si>
    <t>Source: www.oanda.com - as at 21/12/2023</t>
  </si>
  <si>
    <t>Consideration (GBP)</t>
  </si>
  <si>
    <t>Source: Luna Innovations Incorporated press release dated 21/12/2023; excludes earn-out of up to USD16.5m (GBP13m)</t>
  </si>
  <si>
    <t>Source: Silixa Limited consolidated financial statements for the year ended 31/12/2022</t>
  </si>
  <si>
    <t>Silixa Limited consolidated financial statements for the year ended 31/12/2022</t>
  </si>
  <si>
    <t>Luna Innovations Incorporated press release dated 21/12/2023</t>
  </si>
  <si>
    <t>Silixa Limited PSC02 notice dated 06/01/2024</t>
  </si>
  <si>
    <t>Cash at bank and in hand</t>
  </si>
  <si>
    <t>Cash at bank and in hand - as at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</si>
</sst>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5" fontId="2" fillId="2" borderId="4" xfId="1" applyNumberFormat="1" applyFont="1" applyFill="1" applyBorder="1"/>
    <xf numFmtId="165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5" fontId="2" fillId="0" borderId="0" xfId="1" applyNumberFormat="1" applyFont="1" applyFill="1" applyBorder="1"/>
    <xf numFmtId="38" fontId="0" fillId="0" borderId="0" xfId="1" applyNumberFormat="1" applyFont="1" applyBorder="1"/>
    <xf numFmtId="167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CB025-A9A0-2E4B-B6A3-7B86FDE48D86}">
  <sheetPr>
    <pageSetUpPr fitToPage="1"/>
  </sheetPr>
  <dimension ref="A1:I93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45198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51" x14ac:dyDescent="0.2">
      <c r="A12" s="14" t="s">
        <v>8</v>
      </c>
      <c r="B12" s="15">
        <f>47000-4000</f>
        <v>43000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4000</v>
      </c>
      <c r="C14" s="16" t="s">
        <v>11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47000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13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14</v>
      </c>
      <c r="B20" s="15">
        <f>-B86</f>
        <v>8000</v>
      </c>
      <c r="C20" s="16" t="s">
        <v>11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15</v>
      </c>
      <c r="B23" s="20">
        <f>B16-B86</f>
        <v>55000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2"/>
    </row>
    <row r="27" spans="1:3" x14ac:dyDescent="0.2">
      <c r="A27" s="2" t="s">
        <v>17</v>
      </c>
      <c r="B27" s="3"/>
      <c r="C27" s="23"/>
    </row>
    <row r="28" spans="1:3" x14ac:dyDescent="0.2">
      <c r="A28" s="12">
        <v>44651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18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19</v>
      </c>
      <c r="B33" s="27">
        <v>55000</v>
      </c>
      <c r="C33" s="16" t="s">
        <v>20</v>
      </c>
    </row>
    <row r="34" spans="1:3" x14ac:dyDescent="0.2">
      <c r="A34" s="14" t="s">
        <v>21</v>
      </c>
      <c r="B34" s="27"/>
      <c r="C34" s="16"/>
    </row>
    <row r="35" spans="1:3" ht="17" x14ac:dyDescent="0.2">
      <c r="A35" s="1" t="s">
        <v>22</v>
      </c>
      <c r="B35" s="27">
        <v>4000</v>
      </c>
      <c r="C35" s="16" t="s">
        <v>20</v>
      </c>
    </row>
    <row r="36" spans="1:3" x14ac:dyDescent="0.2">
      <c r="A36" s="14"/>
      <c r="B36" s="27"/>
      <c r="C36" s="11"/>
    </row>
    <row r="37" spans="1:3" x14ac:dyDescent="0.2">
      <c r="A37" s="1" t="s">
        <v>23</v>
      </c>
      <c r="B37" s="28"/>
      <c r="C37" s="11"/>
    </row>
    <row r="38" spans="1:3" x14ac:dyDescent="0.2">
      <c r="A38" s="14"/>
      <c r="B38" s="28"/>
      <c r="C38" s="11"/>
    </row>
    <row r="39" spans="1:3" x14ac:dyDescent="0.2">
      <c r="A39" s="14" t="s">
        <v>24</v>
      </c>
      <c r="B39" s="28"/>
      <c r="C39" s="16"/>
    </row>
    <row r="40" spans="1:3" x14ac:dyDescent="0.2">
      <c r="A40" s="14" t="s">
        <v>25</v>
      </c>
      <c r="B40" s="28"/>
      <c r="C40" s="11"/>
    </row>
    <row r="41" spans="1:3" x14ac:dyDescent="0.2">
      <c r="A41" s="14"/>
      <c r="B41" s="28"/>
      <c r="C41" s="11"/>
    </row>
    <row r="42" spans="1:3" x14ac:dyDescent="0.2">
      <c r="A42" s="14" t="s">
        <v>26</v>
      </c>
      <c r="B42" s="28"/>
      <c r="C42" s="11"/>
    </row>
    <row r="43" spans="1:3" x14ac:dyDescent="0.2">
      <c r="A43" s="14" t="s">
        <v>27</v>
      </c>
      <c r="B43" s="28"/>
      <c r="C43" s="16"/>
    </row>
    <row r="44" spans="1:3" x14ac:dyDescent="0.2">
      <c r="A44" s="14" t="s">
        <v>28</v>
      </c>
      <c r="B44" s="28"/>
      <c r="C44" s="11"/>
    </row>
    <row r="45" spans="1:3" x14ac:dyDescent="0.2">
      <c r="A45" s="14" t="s">
        <v>29</v>
      </c>
      <c r="B45" s="28"/>
      <c r="C45" s="11"/>
    </row>
    <row r="46" spans="1:3" x14ac:dyDescent="0.2">
      <c r="A46" s="14"/>
      <c r="B46" s="28"/>
      <c r="C46" s="11"/>
    </row>
    <row r="47" spans="1:3" x14ac:dyDescent="0.2">
      <c r="A47" s="14" t="s">
        <v>30</v>
      </c>
      <c r="B47" s="28"/>
      <c r="C47" s="16"/>
    </row>
    <row r="48" spans="1:3" x14ac:dyDescent="0.2">
      <c r="A48" s="14" t="s">
        <v>31</v>
      </c>
      <c r="B48" s="28"/>
      <c r="C48" s="11"/>
    </row>
    <row r="49" spans="1:3" x14ac:dyDescent="0.2">
      <c r="A49" s="14" t="s">
        <v>32</v>
      </c>
      <c r="B49" s="28"/>
      <c r="C49" s="16"/>
    </row>
    <row r="50" spans="1:3" x14ac:dyDescent="0.2">
      <c r="A50" s="14" t="s">
        <v>33</v>
      </c>
      <c r="B50" s="28"/>
      <c r="C50" s="16"/>
    </row>
    <row r="51" spans="1:3" x14ac:dyDescent="0.2">
      <c r="A51" s="14"/>
      <c r="B51" s="28"/>
      <c r="C51" s="11"/>
    </row>
    <row r="52" spans="1:3" x14ac:dyDescent="0.2">
      <c r="A52" s="14" t="s">
        <v>34</v>
      </c>
      <c r="B52" s="28"/>
      <c r="C52" s="16"/>
    </row>
    <row r="53" spans="1:3" x14ac:dyDescent="0.2">
      <c r="A53" s="14"/>
      <c r="B53" s="28"/>
      <c r="C53" s="11"/>
    </row>
    <row r="54" spans="1:3" x14ac:dyDescent="0.2">
      <c r="A54" s="14" t="s">
        <v>35</v>
      </c>
      <c r="B54" s="28"/>
      <c r="C54" s="11"/>
    </row>
    <row r="55" spans="1:3" x14ac:dyDescent="0.2">
      <c r="A55" s="29"/>
      <c r="B55" s="30"/>
      <c r="C55" s="31"/>
    </row>
    <row r="56" spans="1:3" x14ac:dyDescent="0.2">
      <c r="A56" s="32" t="s">
        <v>16</v>
      </c>
      <c r="B56" s="33"/>
      <c r="C56" s="34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36</v>
      </c>
      <c r="B59" s="36">
        <f>ROUND((B23/B33),1)</f>
        <v>1</v>
      </c>
      <c r="C59" s="10"/>
    </row>
    <row r="60" spans="1:3" x14ac:dyDescent="0.2">
      <c r="A60" s="35" t="s">
        <v>37</v>
      </c>
      <c r="B60" s="36">
        <f>ROUND((B23/B35),1)</f>
        <v>13.8</v>
      </c>
      <c r="C60" s="10"/>
    </row>
    <row r="61" spans="1:3" x14ac:dyDescent="0.2">
      <c r="A61" s="35" t="s">
        <v>38</v>
      </c>
      <c r="B61" s="37" t="s">
        <v>39</v>
      </c>
      <c r="C61" s="10"/>
    </row>
    <row r="64" spans="1:3" x14ac:dyDescent="0.2">
      <c r="A64" s="7" t="s">
        <v>40</v>
      </c>
      <c r="B64" s="8"/>
      <c r="C64" s="9"/>
    </row>
    <row r="65" spans="1:3" x14ac:dyDescent="0.2">
      <c r="C65" s="10"/>
    </row>
    <row r="66" spans="1:3" x14ac:dyDescent="0.2">
      <c r="A66" t="s">
        <v>41</v>
      </c>
      <c r="C66" s="10"/>
    </row>
    <row r="67" spans="1:3" x14ac:dyDescent="0.2">
      <c r="A67" s="14" t="s">
        <v>42</v>
      </c>
    </row>
    <row r="68" spans="1:3" x14ac:dyDescent="0.2">
      <c r="A68" s="14" t="s">
        <v>43</v>
      </c>
    </row>
    <row r="69" spans="1:3" x14ac:dyDescent="0.2">
      <c r="A69" t="s">
        <v>44</v>
      </c>
    </row>
    <row r="70" spans="1:3" x14ac:dyDescent="0.2">
      <c r="A70" t="s">
        <v>45</v>
      </c>
      <c r="C70" s="11"/>
    </row>
    <row r="71" spans="1:3" x14ac:dyDescent="0.2">
      <c r="C71" s="11"/>
    </row>
    <row r="72" spans="1:3" x14ac:dyDescent="0.2">
      <c r="A72" s="38"/>
      <c r="B72" s="38"/>
      <c r="C72" s="9"/>
    </row>
    <row r="73" spans="1:3" x14ac:dyDescent="0.2">
      <c r="C73" s="39"/>
    </row>
    <row r="74" spans="1:3" x14ac:dyDescent="0.2">
      <c r="C74" s="39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40">
        <v>45198</v>
      </c>
    </row>
    <row r="80" spans="1:3" x14ac:dyDescent="0.2">
      <c r="A80" s="2" t="s">
        <v>18</v>
      </c>
      <c r="B80" s="5"/>
    </row>
    <row r="81" spans="1:9" x14ac:dyDescent="0.2">
      <c r="A81" s="41"/>
      <c r="B81" s="5"/>
    </row>
    <row r="83" spans="1:9" ht="17" x14ac:dyDescent="0.2">
      <c r="A83" s="14" t="s">
        <v>46</v>
      </c>
      <c r="B83" s="15">
        <v>3000</v>
      </c>
      <c r="C83" s="16" t="s">
        <v>11</v>
      </c>
    </row>
    <row r="84" spans="1:9" x14ac:dyDescent="0.2">
      <c r="A84" s="14" t="s">
        <v>47</v>
      </c>
      <c r="B84" s="15"/>
      <c r="C84" s="16"/>
    </row>
    <row r="85" spans="1:9" ht="17" x14ac:dyDescent="0.2">
      <c r="A85" t="s">
        <v>48</v>
      </c>
      <c r="B85" s="30">
        <v>-11000</v>
      </c>
      <c r="C85" s="16" t="s">
        <v>11</v>
      </c>
    </row>
    <row r="86" spans="1:9" x14ac:dyDescent="0.2">
      <c r="A86" s="2" t="s">
        <v>14</v>
      </c>
      <c r="B86" s="42">
        <f>SUM(B83:B85)</f>
        <v>-8000</v>
      </c>
    </row>
    <row r="89" spans="1:9" x14ac:dyDescent="0.2">
      <c r="A89" s="43" t="s">
        <v>49</v>
      </c>
    </row>
    <row r="93" spans="1:9" x14ac:dyDescent="0.2">
      <c r="E93" s="16"/>
      <c r="F93" s="16"/>
      <c r="G93" s="16"/>
      <c r="H93" s="16"/>
      <c r="I93" s="16"/>
    </row>
  </sheetData>
  <sheetProtection algorithmName="SHA-512" hashValue="SY/4z2lnKHPTps3Rzd3lgemAwz697fS7Ca21HgWKttijBMFwNRtlx7NM+5ByXLXzxT7Q4Pj0B/QJ620QeAsmLg==" saltValue="ZE5ITBepYti+jwTrHhlYUg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F8C44-69B2-A44E-A839-C888A3A07A0A}">
  <sheetPr>
    <pageSetUpPr fitToPage="1"/>
  </sheetPr>
  <dimension ref="A1:J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50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51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45281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x14ac:dyDescent="0.2">
      <c r="A12" s="2" t="s">
        <v>18</v>
      </c>
      <c r="B12" s="10"/>
      <c r="C12" s="10"/>
      <c r="D12" s="11"/>
    </row>
    <row r="13" spans="1:4" x14ac:dyDescent="0.2">
      <c r="A13" s="26">
        <v>0.78888000000000003</v>
      </c>
      <c r="B13" s="10"/>
      <c r="C13" s="10"/>
      <c r="D13" s="11" t="s">
        <v>52</v>
      </c>
    </row>
    <row r="14" spans="1:4" x14ac:dyDescent="0.2">
      <c r="A14" s="13"/>
      <c r="B14" s="10"/>
      <c r="C14" s="10"/>
      <c r="D14" s="11"/>
    </row>
    <row r="15" spans="1:4" ht="34" x14ac:dyDescent="0.2">
      <c r="A15" s="14" t="s">
        <v>53</v>
      </c>
      <c r="B15" s="15">
        <f>C15*A13</f>
        <v>16960.920000000002</v>
      </c>
      <c r="C15" s="15">
        <v>21500</v>
      </c>
      <c r="D15" s="16" t="s">
        <v>54</v>
      </c>
    </row>
    <row r="16" spans="1:4" x14ac:dyDescent="0.2">
      <c r="A16" s="14"/>
      <c r="B16" s="15"/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8" t="s">
        <v>13</v>
      </c>
      <c r="B18" s="15"/>
      <c r="C18" s="15"/>
      <c r="D18" s="16"/>
    </row>
    <row r="19" spans="1:4" x14ac:dyDescent="0.2">
      <c r="A19" s="14"/>
      <c r="B19" s="15"/>
      <c r="C19" s="15"/>
      <c r="D19" s="16"/>
    </row>
    <row r="20" spans="1:4" ht="17" x14ac:dyDescent="0.2">
      <c r="A20" s="14" t="s">
        <v>60</v>
      </c>
      <c r="B20" s="15">
        <f>-B85</f>
        <v>-1074.634</v>
      </c>
      <c r="C20" s="15"/>
      <c r="D20" s="16" t="s">
        <v>55</v>
      </c>
    </row>
    <row r="21" spans="1:4" x14ac:dyDescent="0.2">
      <c r="A21" s="14"/>
      <c r="B21" s="15"/>
      <c r="C21" s="15"/>
      <c r="D21" s="16"/>
    </row>
    <row r="22" spans="1:4" x14ac:dyDescent="0.2">
      <c r="A22" s="14"/>
      <c r="B22" s="15"/>
      <c r="C22" s="15"/>
      <c r="D22" s="16"/>
    </row>
    <row r="23" spans="1:4" x14ac:dyDescent="0.2">
      <c r="A23" s="4"/>
      <c r="B23" s="10"/>
      <c r="C23" s="10"/>
    </row>
    <row r="24" spans="1:4" x14ac:dyDescent="0.2">
      <c r="A24" s="19" t="s">
        <v>15</v>
      </c>
      <c r="B24" s="20">
        <f>B15-B85</f>
        <v>15886.286000000002</v>
      </c>
      <c r="C24" s="20"/>
      <c r="D24" s="21"/>
    </row>
    <row r="25" spans="1:4" x14ac:dyDescent="0.2">
      <c r="A25" s="2"/>
    </row>
    <row r="26" spans="1:4" x14ac:dyDescent="0.2">
      <c r="A26" s="2"/>
    </row>
    <row r="27" spans="1:4" x14ac:dyDescent="0.2">
      <c r="A27" s="7" t="s">
        <v>16</v>
      </c>
      <c r="B27" s="7"/>
      <c r="C27" s="7"/>
      <c r="D27" s="22"/>
    </row>
    <row r="28" spans="1:4" x14ac:dyDescent="0.2">
      <c r="A28" s="2" t="s">
        <v>17</v>
      </c>
      <c r="B28" s="3"/>
      <c r="C28" s="3"/>
      <c r="D28" s="23"/>
    </row>
    <row r="29" spans="1:4" x14ac:dyDescent="0.2">
      <c r="A29" s="12">
        <v>44926</v>
      </c>
      <c r="B29" s="24"/>
      <c r="C29" s="24"/>
      <c r="D29" s="24"/>
    </row>
    <row r="30" spans="1:4" x14ac:dyDescent="0.2">
      <c r="A30" s="13"/>
      <c r="B30" s="25"/>
      <c r="C30" s="25"/>
      <c r="D30" s="24"/>
    </row>
    <row r="31" spans="1:4" x14ac:dyDescent="0.2">
      <c r="A31" s="2" t="s">
        <v>18</v>
      </c>
      <c r="B31" s="24"/>
      <c r="C31" s="24"/>
      <c r="D31" s="24"/>
    </row>
    <row r="32" spans="1:4" x14ac:dyDescent="0.2">
      <c r="A32" s="26"/>
      <c r="B32" s="24"/>
      <c r="C32" s="24"/>
      <c r="D32" s="26"/>
    </row>
    <row r="33" spans="1:4" x14ac:dyDescent="0.2">
      <c r="A33" s="13"/>
      <c r="B33" s="24"/>
      <c r="C33" s="24"/>
      <c r="D33" s="24"/>
    </row>
    <row r="34" spans="1:4" ht="17" x14ac:dyDescent="0.2">
      <c r="A34" s="14" t="s">
        <v>19</v>
      </c>
      <c r="B34" s="27">
        <v>22718.566999999999</v>
      </c>
      <c r="C34" s="27"/>
      <c r="D34" s="16" t="s">
        <v>55</v>
      </c>
    </row>
    <row r="35" spans="1:4" x14ac:dyDescent="0.2">
      <c r="A35" s="14" t="s">
        <v>21</v>
      </c>
      <c r="B35" s="27"/>
      <c r="C35" s="27"/>
      <c r="D35" s="16"/>
    </row>
    <row r="36" spans="1:4" ht="17" x14ac:dyDescent="0.2">
      <c r="A36" s="1" t="s">
        <v>22</v>
      </c>
      <c r="B36" s="27">
        <v>150.643</v>
      </c>
      <c r="C36" s="27"/>
      <c r="D36" s="16" t="s">
        <v>55</v>
      </c>
    </row>
    <row r="37" spans="1:4" x14ac:dyDescent="0.2">
      <c r="A37" s="14"/>
      <c r="B37" s="27"/>
      <c r="C37" s="27"/>
      <c r="D37" s="11"/>
    </row>
    <row r="38" spans="1:4" x14ac:dyDescent="0.2">
      <c r="A38" s="1" t="s">
        <v>23</v>
      </c>
      <c r="B38" s="27"/>
      <c r="C38" s="27"/>
      <c r="D38" s="11"/>
    </row>
    <row r="39" spans="1:4" x14ac:dyDescent="0.2">
      <c r="A39" s="14"/>
      <c r="B39" s="27"/>
      <c r="C39" s="27"/>
      <c r="D39" s="11"/>
    </row>
    <row r="40" spans="1:4" x14ac:dyDescent="0.2">
      <c r="A40" s="14" t="s">
        <v>24</v>
      </c>
      <c r="B40" s="27"/>
      <c r="C40" s="27"/>
      <c r="D40" s="16"/>
    </row>
    <row r="41" spans="1:4" x14ac:dyDescent="0.2">
      <c r="A41" s="14" t="s">
        <v>25</v>
      </c>
      <c r="B41" s="27"/>
      <c r="C41" s="27"/>
      <c r="D41" s="11"/>
    </row>
    <row r="42" spans="1:4" x14ac:dyDescent="0.2">
      <c r="A42" s="14"/>
      <c r="B42" s="27"/>
      <c r="C42" s="27"/>
      <c r="D42" s="11"/>
    </row>
    <row r="43" spans="1:4" x14ac:dyDescent="0.2">
      <c r="A43" s="14" t="s">
        <v>26</v>
      </c>
      <c r="B43" s="27"/>
      <c r="C43" s="27"/>
      <c r="D43" s="11"/>
    </row>
    <row r="44" spans="1:4" x14ac:dyDescent="0.2">
      <c r="A44" s="14" t="s">
        <v>27</v>
      </c>
      <c r="B44" s="27"/>
      <c r="C44" s="27"/>
      <c r="D44" s="16"/>
    </row>
    <row r="45" spans="1:4" x14ac:dyDescent="0.2">
      <c r="A45" s="14" t="s">
        <v>28</v>
      </c>
      <c r="B45" s="27"/>
      <c r="C45" s="27"/>
      <c r="D45" s="11"/>
    </row>
    <row r="46" spans="1:4" x14ac:dyDescent="0.2">
      <c r="A46" s="14" t="s">
        <v>29</v>
      </c>
      <c r="B46" s="27"/>
      <c r="C46" s="27"/>
      <c r="D46" s="11"/>
    </row>
    <row r="47" spans="1:4" x14ac:dyDescent="0.2">
      <c r="A47" s="14"/>
      <c r="B47" s="27"/>
      <c r="C47" s="27"/>
      <c r="D47" s="11"/>
    </row>
    <row r="48" spans="1:4" x14ac:dyDescent="0.2">
      <c r="A48" s="14" t="s">
        <v>30</v>
      </c>
      <c r="B48" s="27"/>
      <c r="C48" s="27"/>
      <c r="D48" s="16"/>
    </row>
    <row r="49" spans="1:4" x14ac:dyDescent="0.2">
      <c r="A49" s="14" t="s">
        <v>31</v>
      </c>
      <c r="B49" s="27"/>
      <c r="C49" s="27"/>
      <c r="D49" s="11"/>
    </row>
    <row r="50" spans="1:4" x14ac:dyDescent="0.2">
      <c r="A50" s="14" t="s">
        <v>32</v>
      </c>
      <c r="B50" s="27"/>
      <c r="C50" s="27"/>
      <c r="D50" s="16"/>
    </row>
    <row r="51" spans="1:4" ht="17" x14ac:dyDescent="0.2">
      <c r="A51" s="14" t="s">
        <v>33</v>
      </c>
      <c r="B51" s="27">
        <v>562.96600000000001</v>
      </c>
      <c r="C51" s="27"/>
      <c r="D51" s="16" t="s">
        <v>55</v>
      </c>
    </row>
    <row r="52" spans="1:4" x14ac:dyDescent="0.2">
      <c r="A52" s="14"/>
      <c r="B52" s="27"/>
      <c r="C52" s="27"/>
      <c r="D52" s="11"/>
    </row>
    <row r="53" spans="1:4" ht="17" x14ac:dyDescent="0.2">
      <c r="A53" s="14" t="s">
        <v>34</v>
      </c>
      <c r="B53" s="27">
        <v>1983.61</v>
      </c>
      <c r="C53" s="27"/>
      <c r="D53" s="16" t="s">
        <v>55</v>
      </c>
    </row>
    <row r="54" spans="1:4" x14ac:dyDescent="0.2">
      <c r="A54" s="14"/>
      <c r="B54" s="27"/>
      <c r="C54" s="27"/>
      <c r="D54" s="11"/>
    </row>
    <row r="55" spans="1:4" x14ac:dyDescent="0.2">
      <c r="A55" s="14" t="s">
        <v>35</v>
      </c>
      <c r="B55" s="27">
        <f>SUM(B40:B53)</f>
        <v>2546.576</v>
      </c>
      <c r="C55" s="27"/>
      <c r="D55" s="11"/>
    </row>
    <row r="56" spans="1:4" x14ac:dyDescent="0.2">
      <c r="A56" s="29"/>
      <c r="B56" s="30"/>
      <c r="C56" s="30"/>
      <c r="D56" s="31"/>
    </row>
    <row r="57" spans="1:4" x14ac:dyDescent="0.2">
      <c r="A57" s="32" t="s">
        <v>16</v>
      </c>
      <c r="B57" s="33">
        <f>B36+B55</f>
        <v>2697.2190000000001</v>
      </c>
      <c r="C57" s="33"/>
      <c r="D57" s="34"/>
    </row>
    <row r="58" spans="1:4" x14ac:dyDescent="0.2">
      <c r="B58" s="10"/>
      <c r="C58" s="10"/>
      <c r="D58" s="11"/>
    </row>
    <row r="59" spans="1:4" x14ac:dyDescent="0.2">
      <c r="B59" s="3"/>
      <c r="C59" s="3"/>
      <c r="D59" s="10"/>
    </row>
    <row r="60" spans="1:4" x14ac:dyDescent="0.2">
      <c r="A60" s="35" t="s">
        <v>36</v>
      </c>
      <c r="B60" s="36">
        <f>ROUND((B24/B34),1)</f>
        <v>0.7</v>
      </c>
      <c r="C60" s="44"/>
      <c r="D60" s="10"/>
    </row>
    <row r="61" spans="1:4" x14ac:dyDescent="0.2">
      <c r="A61" s="35" t="s">
        <v>37</v>
      </c>
      <c r="B61" s="37" t="s">
        <v>39</v>
      </c>
      <c r="C61" s="44"/>
      <c r="D61" s="10"/>
    </row>
    <row r="62" spans="1:4" x14ac:dyDescent="0.2">
      <c r="A62" s="35" t="s">
        <v>38</v>
      </c>
      <c r="B62" s="36">
        <f>ROUND((B24/B57),1)</f>
        <v>5.9</v>
      </c>
      <c r="C62" s="44"/>
      <c r="D62" s="10"/>
    </row>
    <row r="65" spans="1:4" x14ac:dyDescent="0.2">
      <c r="A65" s="7" t="s">
        <v>40</v>
      </c>
      <c r="B65" s="8"/>
      <c r="C65" s="8"/>
      <c r="D65" s="9"/>
    </row>
    <row r="66" spans="1:4" x14ac:dyDescent="0.2">
      <c r="D66" s="10"/>
    </row>
    <row r="67" spans="1:4" x14ac:dyDescent="0.2">
      <c r="A67" s="14" t="s">
        <v>56</v>
      </c>
    </row>
    <row r="68" spans="1:4" x14ac:dyDescent="0.2">
      <c r="A68" s="14" t="s">
        <v>57</v>
      </c>
    </row>
    <row r="69" spans="1:4" x14ac:dyDescent="0.2">
      <c r="A69" t="s">
        <v>58</v>
      </c>
    </row>
    <row r="70" spans="1:4" x14ac:dyDescent="0.2">
      <c r="D70" s="11"/>
    </row>
    <row r="71" spans="1:4" x14ac:dyDescent="0.2">
      <c r="A71" s="38"/>
      <c r="B71" s="38"/>
      <c r="C71" s="38"/>
      <c r="D71" s="9"/>
    </row>
    <row r="72" spans="1:4" x14ac:dyDescent="0.2">
      <c r="D72" s="39"/>
    </row>
    <row r="73" spans="1:4" x14ac:dyDescent="0.2">
      <c r="D73" s="39"/>
    </row>
    <row r="74" spans="1:4" x14ac:dyDescent="0.2">
      <c r="B74" s="3" t="s">
        <v>3</v>
      </c>
      <c r="C74" s="3"/>
    </row>
    <row r="75" spans="1:4" x14ac:dyDescent="0.2">
      <c r="B75" s="3"/>
      <c r="C75" s="3"/>
    </row>
    <row r="76" spans="1:4" x14ac:dyDescent="0.2">
      <c r="B76" s="5" t="s">
        <v>5</v>
      </c>
      <c r="C76" s="5"/>
    </row>
    <row r="77" spans="1:4" x14ac:dyDescent="0.2">
      <c r="B77" s="5"/>
      <c r="C77" s="5"/>
    </row>
    <row r="78" spans="1:4" x14ac:dyDescent="0.2">
      <c r="B78" s="40">
        <v>44926</v>
      </c>
      <c r="C78" s="40"/>
    </row>
    <row r="79" spans="1:4" x14ac:dyDescent="0.2">
      <c r="A79" s="2" t="s">
        <v>18</v>
      </c>
      <c r="B79" s="5"/>
      <c r="C79" s="5"/>
    </row>
    <row r="80" spans="1:4" x14ac:dyDescent="0.2">
      <c r="A80" s="41"/>
      <c r="B80" s="5"/>
      <c r="C80" s="5"/>
    </row>
    <row r="82" spans="1:10" ht="17" x14ac:dyDescent="0.2">
      <c r="A82" s="14" t="s">
        <v>59</v>
      </c>
      <c r="B82" s="15">
        <v>1074.634</v>
      </c>
      <c r="C82" s="15"/>
      <c r="D82" s="16" t="s">
        <v>55</v>
      </c>
    </row>
    <row r="83" spans="1:10" x14ac:dyDescent="0.2">
      <c r="A83" s="14" t="s">
        <v>47</v>
      </c>
      <c r="B83" s="15"/>
      <c r="C83" s="15"/>
      <c r="D83" s="16"/>
    </row>
    <row r="84" spans="1:10" x14ac:dyDescent="0.2">
      <c r="A84" t="s">
        <v>48</v>
      </c>
      <c r="B84" s="30"/>
      <c r="C84" s="45"/>
      <c r="D84" s="16"/>
    </row>
    <row r="85" spans="1:10" x14ac:dyDescent="0.2">
      <c r="A85" s="2" t="s">
        <v>59</v>
      </c>
      <c r="B85" s="42">
        <f>SUM(B82:B84)</f>
        <v>1074.634</v>
      </c>
      <c r="C85" s="42"/>
    </row>
    <row r="88" spans="1:10" x14ac:dyDescent="0.2">
      <c r="A88" s="43" t="s">
        <v>49</v>
      </c>
    </row>
    <row r="92" spans="1:10" x14ac:dyDescent="0.2">
      <c r="F92" s="16"/>
      <c r="G92" s="16"/>
      <c r="H92" s="16"/>
      <c r="I92" s="16"/>
      <c r="J92" s="16"/>
    </row>
    <row r="95" spans="1:10" x14ac:dyDescent="0.2">
      <c r="B95" s="46"/>
      <c r="C95" s="46"/>
    </row>
    <row r="96" spans="1:10" x14ac:dyDescent="0.2">
      <c r="B96" s="46"/>
      <c r="C96" s="46"/>
    </row>
  </sheetData>
  <sheetProtection algorithmName="SHA-512" hashValue="aZI7gbPjUtvW9RvPIfoB7/APIUOibR2SomFWYt7zjWWcldjjuWNhrw+AW1+5LiN6MI0NN9ToPvRJ57jFBcsh8g==" saltValue="MdqSZd5wlzgvrb4xp8Y24A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Tracerco 290923</vt:lpstr>
      <vt:lpstr>Silixa 211223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 Mossios</cp:lastModifiedBy>
  <dcterms:created xsi:type="dcterms:W3CDTF">2024-05-10T20:09:10Z</dcterms:created>
  <dcterms:modified xsi:type="dcterms:W3CDTF">2024-05-15T08:11:42Z</dcterms:modified>
</cp:coreProperties>
</file>