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Financials (excl. banks) /"/>
    </mc:Choice>
  </mc:AlternateContent>
  <xr:revisionPtr revIDLastSave="0" documentId="13_ncr:1_{225963C5-A585-7544-ADEC-3655FF1F6797}" xr6:coauthVersionLast="47" xr6:coauthVersionMax="47" xr10:uidLastSave="{00000000-0000-0000-0000-000000000000}"/>
  <workbookProtection workbookAlgorithmName="SHA-512" workbookHashValue="twGP7KY3SR7Pzl8XMyyl7M282J6r5J3JWQjn8/TAy4a6WuLfR6xuNenMozLy9XLFWFnr2jZ8/plvu4L5Ou1fyQ==" workbookSaltValue="z3D0EETYv6y3j5+bPZmDYg==" workbookSpinCount="100000" lockStructure="1"/>
  <bookViews>
    <workbookView xWindow="1180" yWindow="1500" windowWidth="27240" windowHeight="15260" xr2:uid="{A44604F0-E83B-DE4F-9C3C-2CB044FDD14C}"/>
  </bookViews>
  <sheets>
    <sheet name="Marsh &amp; Parsons 260123" sheetId="1" r:id="rId1"/>
    <sheet name="Atkinson McLeod 030323" sheetId="2" r:id="rId2"/>
    <sheet name="Chesterton Global 231023" sheetId="3" r:id="rId3"/>
    <sheet name="Ludlow Thompson 061123" sheetId="4" r:id="rId4"/>
    <sheet name="SDL Auctions 111223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9" i="5" l="1"/>
  <c r="B17" i="5" s="1"/>
  <c r="B49" i="5"/>
  <c r="B29" i="5"/>
  <c r="B51" i="5" s="1"/>
  <c r="B56" i="5" l="1"/>
  <c r="B55" i="5"/>
  <c r="B54" i="5"/>
  <c r="H98" i="4" l="1"/>
  <c r="H97" i="4"/>
  <c r="H99" i="4" s="1"/>
  <c r="H103" i="4" s="1"/>
  <c r="G96" i="4"/>
  <c r="D91" i="4"/>
  <c r="B87" i="4"/>
  <c r="B16" i="4"/>
  <c r="B23" i="4" s="1"/>
  <c r="B60" i="4" l="1"/>
  <c r="I105" i="4"/>
  <c r="B44" i="4" s="1"/>
  <c r="B20" i="4"/>
  <c r="B55" i="4" l="1"/>
  <c r="B57" i="4" s="1"/>
  <c r="B35" i="4"/>
  <c r="B83" i="3" l="1"/>
  <c r="B53" i="3"/>
  <c r="B55" i="3" s="1"/>
  <c r="B20" i="3"/>
  <c r="B60" i="3" s="1"/>
  <c r="B58" i="3" l="1"/>
  <c r="B59" i="3"/>
  <c r="B85" i="2" l="1"/>
  <c r="B20" i="2" s="1"/>
  <c r="B54" i="2"/>
  <c r="B56" i="2" s="1"/>
  <c r="B16" i="2"/>
  <c r="B23" i="2" s="1"/>
  <c r="B61" i="2" l="1"/>
  <c r="B60" i="2"/>
  <c r="B59" i="2"/>
  <c r="B84" i="1" l="1"/>
  <c r="C51" i="1"/>
  <c r="C53" i="1" s="1"/>
  <c r="B51" i="1"/>
  <c r="B53" i="1" s="1"/>
  <c r="B20" i="1"/>
  <c r="C58" i="1" s="1"/>
  <c r="B17" i="1"/>
  <c r="B56" i="1" l="1"/>
  <c r="C56" i="1"/>
  <c r="B57" i="1"/>
  <c r="C57" i="1"/>
  <c r="B58" i="1"/>
</calcChain>
</file>

<file path=xl/sharedStrings.xml><?xml version="1.0" encoding="utf-8"?>
<sst xmlns="http://schemas.openxmlformats.org/spreadsheetml/2006/main" count="318" uniqueCount="117">
  <si>
    <t>Target Company</t>
  </si>
  <si>
    <t>Marsh &amp; Parsons (Holdings)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</si>
  <si>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</si>
  <si>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</si>
  <si>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</si>
  <si>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</si>
  <si>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</si>
  <si>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</si>
  <si>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</si>
  <si>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LSL Property Services plc press release dated 27/09/2023; note: 8. Exceptional items</t>
  </si>
  <si>
    <t>Adjustments:</t>
  </si>
  <si>
    <t>Net debt</t>
  </si>
  <si>
    <t>Source: LSL Property Services plc press release dated 27/09/2023; note: 8. Exceptional items; see below</t>
  </si>
  <si>
    <t>EV</t>
  </si>
  <si>
    <t>Normalised EBITDA</t>
  </si>
  <si>
    <t>Reporting Date:</t>
  </si>
  <si>
    <t>USD/GBP Exchange Rate:</t>
  </si>
  <si>
    <t>Revenue</t>
  </si>
  <si>
    <t>Source: Marsh &amp; Parsons Limited financial statements for the year ended 31/12/2022; Marsh &amp; Parsons Limited financial statements for the year ended 31/12/2021</t>
  </si>
  <si>
    <t>Gross Profit</t>
  </si>
  <si>
    <t>Operating profit</t>
  </si>
  <si>
    <t>Add Back:</t>
  </si>
  <si>
    <t>Gain on Sale of FA</t>
  </si>
  <si>
    <t>Source: Marsh &amp; Parsons Limited financial statements for the year ended 31/12/2022</t>
  </si>
  <si>
    <t>Loss on Sale of FA</t>
  </si>
  <si>
    <t>Source: Marsh &amp; Parsons Limited financial statements for the year ended 31/12/2021</t>
  </si>
  <si>
    <t>Write down of inventories</t>
  </si>
  <si>
    <t>Other - to account for non-recurring costs</t>
  </si>
  <si>
    <t>Share based payments</t>
  </si>
  <si>
    <t>Exceptional items</t>
  </si>
  <si>
    <t>Source: Marsh &amp; Parsons Limited financial statements for the year ended 31/12/2022; restructuring costs including redundancy costs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</si>
  <si>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</si>
  <si>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</si>
  <si>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</si>
  <si>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</si>
  <si>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</si>
  <si>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</si>
  <si>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</si>
  <si>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</si>
  <si>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</si>
  <si>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</si>
  <si>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Marsh &amp; Parsons Limited financial statements for the year ended 31/12/2021</t>
  </si>
  <si>
    <t>Marsh &amp; Parsons Limited financial statements for the year ended 31/12/2022</t>
  </si>
  <si>
    <t>LSL Property Services plc press release dated 26/01/2023</t>
  </si>
  <si>
    <t>Marsh &amp; Parsons (Holdings) Limited PSC02 notice dated 27/01/2023</t>
  </si>
  <si>
    <t>LSL Property Services plc press release dated 27/09/2023</t>
  </si>
  <si>
    <t>Cash and cash Equivalents</t>
  </si>
  <si>
    <t>Debt</t>
  </si>
  <si>
    <t>Lease Liabilities</t>
  </si>
  <si>
    <t>© 2024 Business Valuation Benchmarks Ltd</t>
  </si>
  <si>
    <t>thenegotiator.co.uk "Dexters snaps up Marsh &amp; Parsons for £29 million" dated 26/01/2023</t>
  </si>
  <si>
    <t>Atkinson McLeod Limited</t>
  </si>
  <si>
    <t>Source: Foxtons Group plc press release dated 05/03/2024; note 9 Business combinations</t>
  </si>
  <si>
    <t>Deferred consideration (GBP)</t>
  </si>
  <si>
    <t>Total consideration</t>
  </si>
  <si>
    <t>Net cash acquired</t>
  </si>
  <si>
    <t>Source: Foxtons Group plc press release dated 06/03/2023; unaudited</t>
  </si>
  <si>
    <t>Source: Atkinson McLeod Limited financial statements for the year ended 31/03/2022</t>
  </si>
  <si>
    <t>Atkinson McLeod Limited financial statements for the year ended 31/03/2022</t>
  </si>
  <si>
    <t>Foxtons Group plc press release dated 06/03/2023</t>
  </si>
  <si>
    <t>Atkinson McLeod Limited PSC02 notice dated 08/03/2023</t>
  </si>
  <si>
    <t>Foxtons Group plc press release dated 05/03/2024</t>
  </si>
  <si>
    <t>Net cash</t>
  </si>
  <si>
    <t>Chesterton Global Limited</t>
  </si>
  <si>
    <t>Consideration (GBP)</t>
  </si>
  <si>
    <t>Source: www.ft.com "UK estate agent Chestertons sold to Emeria" dated 23/10/2023; "Emeria is paying about £100mn for Chestertons, a person familiar with the deal said."</t>
  </si>
  <si>
    <t>Source: Chesterton Global Limited consolidated financial statements for the year ended 31/12/2022</t>
  </si>
  <si>
    <t>Other -</t>
  </si>
  <si>
    <t>Source: Chesterton Global Limited consolidated financial statements for the year ended 31/12/2022; share of profit in associate</t>
  </si>
  <si>
    <t>Management incentive scheme</t>
  </si>
  <si>
    <t>Other extraordinary items</t>
  </si>
  <si>
    <t>Chesterton Global Limited consolidated financial statements for the year ended 31/12/2022</t>
  </si>
  <si>
    <t>www.ft.com "UK estate agent Chestertons sold to Emeria" dated 23/10/2023</t>
  </si>
  <si>
    <t>Chesterton UK Services Limited PSC02 notice dated 30/10/2023</t>
  </si>
  <si>
    <t>00/00/2000</t>
  </si>
  <si>
    <t>Source:</t>
  </si>
  <si>
    <t>Ludlow Thompson Holdings Limited</t>
  </si>
  <si>
    <t>Fair-value of contingent consideration (GBP)</t>
  </si>
  <si>
    <t>Source: Foxtons Group plc press release dated 05/03/2024; note 9 Business combinations; see below</t>
  </si>
  <si>
    <t>Source: Foxtons Group plc press release dated 07/11/2023;unaudited</t>
  </si>
  <si>
    <t>Note: Implied Operating profit</t>
  </si>
  <si>
    <t>Profit Before Tax</t>
  </si>
  <si>
    <t>Source: Foxtons Group plc press release dated 07/11/2023; unaudited</t>
  </si>
  <si>
    <t>Estimated Interest Expense</t>
  </si>
  <si>
    <t>Source: Ludlow Thompson SLM Ltd financial statements for the year ended  31/12/2022; www.bankofengland.co.uk/monetary-policy/the-interest-rate-bank-rate; www.business.hsbc.uk/en-gb/interest-rates; see below</t>
  </si>
  <si>
    <t>Source: Ludlow Thompson SLM Ltd financial statements for the year ended  31/12/2022</t>
  </si>
  <si>
    <t>N/A</t>
  </si>
  <si>
    <t>Ludlow Thompson Holdings Limited financial statements for the year ended 31/12/2022</t>
  </si>
  <si>
    <t>Ludlow Thompson SLM Ltd financial statements for the year ended  31/12/2022</t>
  </si>
  <si>
    <t>Foxtons Group plc press release dated 07/11/2023</t>
  </si>
  <si>
    <t>Ludlow Thompson Holdings Limited PSC02 notice dated 10/11/2023</t>
  </si>
  <si>
    <t>Year Ended 31/12/2021</t>
  </si>
  <si>
    <t>Year Ended 31/12/2022</t>
  </si>
  <si>
    <t>Average Balance</t>
  </si>
  <si>
    <t>Interest Rate</t>
  </si>
  <si>
    <t>£000s</t>
  </si>
  <si>
    <t>%</t>
  </si>
  <si>
    <t>Balance of Bank Loans and Overdrafts</t>
  </si>
  <si>
    <t>Source: Ludlow Thompson SLM Ltd financial statements for the year ended  31/12/2022; note 9 Loans and Overdrafts</t>
  </si>
  <si>
    <t>Interest Rate as at 11/01/2021</t>
  </si>
  <si>
    <t>Source: www.bankofengland.co.uk/monetary-policy/the-interest-rate-bank-rate; retrieved on 10/01/2024</t>
  </si>
  <si>
    <t>Interest Rate as at 23/12/2022</t>
  </si>
  <si>
    <t>Average Interest Rate for YE 31/12/2022</t>
  </si>
  <si>
    <t>HSBC Lending Margin over BoE Rate</t>
  </si>
  <si>
    <t>Source: www.business.hsbc.uk/en-gb/interest-rates; retrieved on 10/01/2024; Business Overdraft Variable Rate</t>
  </si>
  <si>
    <t>Total Estimated Variable Rate</t>
  </si>
  <si>
    <t>Estimated Interest Expense Calculation</t>
  </si>
  <si>
    <t>SDL Auctions Limited</t>
  </si>
  <si>
    <t>Source: SDL Auctions Limited financial statements for the year ended 31/03/2023; Begbies Traynor Group plc press release dated 12/12/2023</t>
  </si>
  <si>
    <t>Note: Profit before tax as proxy for Operating profit.  SDL Auctions Limited does not report any external debt, therefore Net Interest costs assumed to be immaterial</t>
  </si>
  <si>
    <t>Profit before tax</t>
  </si>
  <si>
    <t>Source: Begbies Traynor Group plc press release dated 12/12/2023; normalised PBT from continuing operations</t>
  </si>
  <si>
    <t>Source: SDL Auctions Limited financial statements for the year ended 31/03/2023</t>
  </si>
  <si>
    <t>SDL Auctions Limited financial statements for the year ended 31/03/2023</t>
  </si>
  <si>
    <t>SDL Auctions limited PSC02 notice dated 13/12/2023</t>
  </si>
  <si>
    <t>Begbies Traynor Group plc press release dated 12/12/2023</t>
  </si>
  <si>
    <t>Source: Begbies Traynor Group plc press release dated 12/12/2023; excludes earn-out of up to £0.75m; on a cash-free and debt-free basis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</si>
</sst>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0.0"/>
    <numFmt numFmtId="168" formatCode="0.0%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3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3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0" fontId="0" fillId="0" borderId="4" xfId="0" applyBorder="1"/>
    <xf numFmtId="38" fontId="0" fillId="0" borderId="5" xfId="1" applyNumberFormat="1" applyFont="1" applyBorder="1"/>
    <xf numFmtId="38" fontId="0" fillId="0" borderId="4" xfId="1" applyNumberFormat="1" applyFont="1" applyBorder="1"/>
    <xf numFmtId="40" fontId="0" fillId="0" borderId="4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0" fillId="0" borderId="3" xfId="1" applyNumberFormat="1" applyFont="1" applyBorder="1"/>
    <xf numFmtId="14" fontId="2" fillId="0" borderId="3" xfId="0" applyNumberFormat="1" applyFont="1" applyBorder="1" applyAlignment="1">
      <alignment horizontal="center"/>
    </xf>
    <xf numFmtId="0" fontId="0" fillId="2" borderId="7" xfId="0" applyFill="1" applyBorder="1"/>
    <xf numFmtId="165" fontId="2" fillId="2" borderId="6" xfId="1" applyNumberFormat="1" applyFont="1" applyFill="1" applyBorder="1"/>
    <xf numFmtId="165" fontId="2" fillId="2" borderId="8" xfId="1" applyNumberFormat="1" applyFont="1" applyFill="1" applyBorder="1"/>
    <xf numFmtId="0" fontId="0" fillId="0" borderId="9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38" fontId="0" fillId="0" borderId="4" xfId="1" applyNumberFormat="1" applyFont="1" applyBorder="1" applyAlignment="1">
      <alignment vertical="top"/>
    </xf>
    <xf numFmtId="165" fontId="2" fillId="2" borderId="10" xfId="1" applyNumberFormat="1" applyFont="1" applyFill="1" applyBorder="1"/>
    <xf numFmtId="0" fontId="0" fillId="0" borderId="0" xfId="0" applyAlignment="1">
      <alignment horizontal="left" vertical="top" indent="1"/>
    </xf>
    <xf numFmtId="167" fontId="0" fillId="0" borderId="0" xfId="0" applyNumberFormat="1"/>
    <xf numFmtId="0" fontId="5" fillId="0" borderId="0" xfId="0" applyFont="1" applyAlignment="1">
      <alignment vertical="top"/>
    </xf>
    <xf numFmtId="38" fontId="5" fillId="0" borderId="0" xfId="1" applyNumberFormat="1" applyFont="1" applyFill="1" applyAlignment="1">
      <alignment vertical="top"/>
    </xf>
    <xf numFmtId="0" fontId="5" fillId="0" borderId="0" xfId="0" applyFont="1" applyAlignment="1">
      <alignment vertical="top" wrapText="1"/>
    </xf>
    <xf numFmtId="165" fontId="2" fillId="2" borderId="10" xfId="1" applyNumberFormat="1" applyFont="1" applyFill="1" applyBorder="1" applyAlignment="1">
      <alignment horizontal="right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38" fontId="2" fillId="0" borderId="0" xfId="1" applyNumberFormat="1" applyFont="1" applyFill="1" applyAlignment="1">
      <alignment vertical="top"/>
    </xf>
    <xf numFmtId="168" fontId="0" fillId="0" borderId="0" xfId="2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8" fontId="0" fillId="0" borderId="0" xfId="2" applyNumberFormat="1" applyFont="1" applyFill="1" applyBorder="1"/>
    <xf numFmtId="43" fontId="2" fillId="0" borderId="0" xfId="1" applyFont="1" applyFill="1" applyBorder="1"/>
    <xf numFmtId="43" fontId="0" fillId="0" borderId="0" xfId="1" applyFont="1" applyFill="1" applyBorder="1"/>
    <xf numFmtId="43" fontId="0" fillId="0" borderId="0" xfId="1" applyFont="1" applyFill="1" applyBorder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1F767-568E-4047-B21A-5810E068C379}">
  <sheetPr>
    <pageSetUpPr fitToPage="1"/>
  </sheetPr>
  <dimension ref="A1:J91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7" x14ac:dyDescent="0.2">
      <c r="A1" s="1" t="s">
        <v>0</v>
      </c>
      <c r="B1" s="1" t="s">
        <v>1</v>
      </c>
      <c r="C1" s="1"/>
      <c r="D1" s="1"/>
    </row>
    <row r="2" spans="1:7" x14ac:dyDescent="0.2">
      <c r="A2" s="2"/>
    </row>
    <row r="3" spans="1:7" x14ac:dyDescent="0.2">
      <c r="A3" s="2" t="s">
        <v>2</v>
      </c>
      <c r="B3" s="3" t="s">
        <v>3</v>
      </c>
      <c r="C3" s="3" t="s">
        <v>3</v>
      </c>
      <c r="D3" s="4"/>
    </row>
    <row r="4" spans="1:7" x14ac:dyDescent="0.2">
      <c r="A4" s="2"/>
      <c r="B4" s="3"/>
      <c r="C4" s="3"/>
      <c r="D4" s="4"/>
    </row>
    <row r="5" spans="1:7" x14ac:dyDescent="0.2">
      <c r="A5" s="2" t="s">
        <v>4</v>
      </c>
      <c r="B5" s="5" t="s">
        <v>5</v>
      </c>
      <c r="C5" s="5" t="s">
        <v>5</v>
      </c>
    </row>
    <row r="6" spans="1:7" x14ac:dyDescent="0.2">
      <c r="A6" s="2"/>
      <c r="B6" s="6"/>
      <c r="C6" s="6"/>
    </row>
    <row r="7" spans="1:7" x14ac:dyDescent="0.2">
      <c r="A7" s="7" t="s">
        <v>6</v>
      </c>
      <c r="B7" s="8"/>
      <c r="C7" s="8"/>
      <c r="D7" s="9"/>
    </row>
    <row r="8" spans="1:7" x14ac:dyDescent="0.2">
      <c r="A8" s="2" t="s">
        <v>7</v>
      </c>
      <c r="B8" s="10"/>
      <c r="C8" s="10"/>
      <c r="D8" s="11"/>
    </row>
    <row r="9" spans="1:7" x14ac:dyDescent="0.2">
      <c r="A9" s="12">
        <v>44952</v>
      </c>
      <c r="B9" s="10"/>
      <c r="C9" s="10"/>
      <c r="D9" s="11"/>
    </row>
    <row r="10" spans="1:7" x14ac:dyDescent="0.2">
      <c r="A10" s="13"/>
      <c r="B10" s="10"/>
      <c r="C10" s="10"/>
      <c r="D10" s="11"/>
    </row>
    <row r="11" spans="1:7" x14ac:dyDescent="0.2">
      <c r="A11" s="13"/>
      <c r="B11" s="10"/>
      <c r="C11" s="10"/>
      <c r="D11" s="11"/>
    </row>
    <row r="12" spans="1:7" ht="17" x14ac:dyDescent="0.2">
      <c r="A12" s="14" t="s">
        <v>8</v>
      </c>
      <c r="B12" s="15">
        <v>26100</v>
      </c>
      <c r="C12" s="15"/>
      <c r="D12" s="16" t="s">
        <v>9</v>
      </c>
      <c r="F12" s="15"/>
      <c r="G12" s="14"/>
    </row>
    <row r="13" spans="1:7" x14ac:dyDescent="0.2">
      <c r="A13" s="14"/>
      <c r="B13" s="15"/>
      <c r="C13" s="15"/>
      <c r="D13" s="16"/>
    </row>
    <row r="14" spans="1:7" x14ac:dyDescent="0.2">
      <c r="A14" s="14"/>
      <c r="B14" s="15"/>
      <c r="C14" s="15"/>
      <c r="D14" s="16"/>
    </row>
    <row r="15" spans="1:7" x14ac:dyDescent="0.2">
      <c r="A15" s="17" t="s">
        <v>10</v>
      </c>
      <c r="B15" s="15"/>
      <c r="C15" s="15"/>
      <c r="D15" s="16"/>
    </row>
    <row r="16" spans="1:7" x14ac:dyDescent="0.2">
      <c r="A16" s="14"/>
      <c r="B16" s="15"/>
      <c r="C16" s="15"/>
      <c r="D16" s="16"/>
    </row>
    <row r="17" spans="1:4" ht="34" x14ac:dyDescent="0.2">
      <c r="A17" s="14" t="s">
        <v>11</v>
      </c>
      <c r="B17" s="15">
        <f>-B84</f>
        <v>13174</v>
      </c>
      <c r="C17" s="15"/>
      <c r="D17" s="16" t="s">
        <v>12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18" t="s">
        <v>13</v>
      </c>
      <c r="B20" s="19">
        <f>B12-B84</f>
        <v>39274</v>
      </c>
      <c r="C20" s="19"/>
      <c r="D20" s="20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14</v>
      </c>
      <c r="B23" s="7"/>
      <c r="C23" s="7"/>
      <c r="D23" s="21"/>
    </row>
    <row r="24" spans="1:4" ht="17" thickBot="1" x14ac:dyDescent="0.25">
      <c r="B24" s="3"/>
      <c r="C24" s="3"/>
      <c r="D24" s="22"/>
    </row>
    <row r="25" spans="1:4" x14ac:dyDescent="0.2">
      <c r="A25" s="2" t="s">
        <v>15</v>
      </c>
      <c r="B25" s="23">
        <v>44926</v>
      </c>
      <c r="C25" s="24">
        <v>44561</v>
      </c>
      <c r="D25" s="25"/>
    </row>
    <row r="26" spans="1:4" x14ac:dyDescent="0.2">
      <c r="A26" s="13"/>
      <c r="B26" s="26"/>
      <c r="C26" s="27"/>
      <c r="D26" s="25"/>
    </row>
    <row r="27" spans="1:4" x14ac:dyDescent="0.2">
      <c r="A27" s="2" t="s">
        <v>16</v>
      </c>
      <c r="B27" s="28"/>
      <c r="C27" s="25"/>
      <c r="D27" s="25"/>
    </row>
    <row r="28" spans="1:4" x14ac:dyDescent="0.2">
      <c r="A28" s="29"/>
      <c r="B28" s="28"/>
      <c r="C28" s="25"/>
      <c r="D28" s="29"/>
    </row>
    <row r="29" spans="1:4" x14ac:dyDescent="0.2">
      <c r="A29" s="13"/>
      <c r="B29" s="28"/>
      <c r="C29" s="25"/>
      <c r="D29" s="25"/>
    </row>
    <row r="30" spans="1:4" ht="34" x14ac:dyDescent="0.2">
      <c r="A30" s="14" t="s">
        <v>17</v>
      </c>
      <c r="B30" s="30">
        <v>31740</v>
      </c>
      <c r="C30" s="31">
        <v>33418</v>
      </c>
      <c r="D30" s="16" t="s">
        <v>18</v>
      </c>
    </row>
    <row r="31" spans="1:4" x14ac:dyDescent="0.2">
      <c r="A31" s="14" t="s">
        <v>19</v>
      </c>
      <c r="B31" s="30"/>
      <c r="C31" s="31"/>
      <c r="D31" s="16"/>
    </row>
    <row r="32" spans="1:4" ht="34" x14ac:dyDescent="0.2">
      <c r="A32" s="1" t="s">
        <v>20</v>
      </c>
      <c r="B32" s="30">
        <v>1410</v>
      </c>
      <c r="C32" s="31">
        <v>2627</v>
      </c>
      <c r="D32" s="16" t="s">
        <v>18</v>
      </c>
    </row>
    <row r="33" spans="1:4" x14ac:dyDescent="0.2">
      <c r="A33" s="14"/>
      <c r="B33" s="30"/>
      <c r="C33" s="31"/>
      <c r="D33" s="11"/>
    </row>
    <row r="34" spans="1:4" x14ac:dyDescent="0.2">
      <c r="A34" s="1" t="s">
        <v>21</v>
      </c>
      <c r="B34" s="30"/>
      <c r="C34" s="31"/>
      <c r="D34" s="11"/>
    </row>
    <row r="35" spans="1:4" x14ac:dyDescent="0.2">
      <c r="A35" s="14"/>
      <c r="B35" s="30"/>
      <c r="C35" s="31"/>
      <c r="D35" s="11"/>
    </row>
    <row r="36" spans="1:4" ht="17" x14ac:dyDescent="0.2">
      <c r="A36" s="14" t="s">
        <v>22</v>
      </c>
      <c r="B36" s="30">
        <v>-2</v>
      </c>
      <c r="C36" s="31"/>
      <c r="D36" s="16" t="s">
        <v>23</v>
      </c>
    </row>
    <row r="37" spans="1:4" ht="17" x14ac:dyDescent="0.2">
      <c r="A37" s="14" t="s">
        <v>24</v>
      </c>
      <c r="B37" s="30"/>
      <c r="C37" s="31">
        <v>1</v>
      </c>
      <c r="D37" s="16" t="s">
        <v>25</v>
      </c>
    </row>
    <row r="38" spans="1:4" x14ac:dyDescent="0.2">
      <c r="A38" s="14"/>
      <c r="B38" s="30"/>
      <c r="C38" s="31"/>
      <c r="D38" s="11"/>
    </row>
    <row r="39" spans="1:4" x14ac:dyDescent="0.2">
      <c r="A39" s="14" t="s">
        <v>26</v>
      </c>
      <c r="B39" s="30"/>
      <c r="C39" s="31"/>
      <c r="D39" s="11"/>
    </row>
    <row r="40" spans="1:4" x14ac:dyDescent="0.2">
      <c r="A40" s="14" t="s">
        <v>27</v>
      </c>
      <c r="B40" s="30"/>
      <c r="C40" s="31"/>
      <c r="D40" s="16"/>
    </row>
    <row r="41" spans="1:4" ht="17" x14ac:dyDescent="0.2">
      <c r="A41" s="14" t="s">
        <v>28</v>
      </c>
      <c r="B41" s="30">
        <v>69</v>
      </c>
      <c r="C41" s="31">
        <v>61</v>
      </c>
      <c r="D41" s="16" t="s">
        <v>25</v>
      </c>
    </row>
    <row r="42" spans="1:4" ht="34" x14ac:dyDescent="0.2">
      <c r="A42" s="14" t="s">
        <v>29</v>
      </c>
      <c r="B42" s="30">
        <v>1108</v>
      </c>
      <c r="C42" s="31"/>
      <c r="D42" s="16" t="s">
        <v>30</v>
      </c>
    </row>
    <row r="43" spans="1:4" x14ac:dyDescent="0.2">
      <c r="A43" s="14"/>
      <c r="B43" s="30"/>
      <c r="C43" s="31"/>
      <c r="D43" s="11"/>
    </row>
    <row r="44" spans="1:4" x14ac:dyDescent="0.2">
      <c r="A44" s="14" t="s">
        <v>31</v>
      </c>
      <c r="B44" s="30"/>
      <c r="C44" s="31"/>
      <c r="D44" s="16"/>
    </row>
    <row r="45" spans="1:4" x14ac:dyDescent="0.2">
      <c r="A45" s="14" t="s">
        <v>32</v>
      </c>
      <c r="B45" s="30"/>
      <c r="C45" s="31"/>
      <c r="D45" s="11"/>
    </row>
    <row r="46" spans="1:4" x14ac:dyDescent="0.2">
      <c r="A46" s="14" t="s">
        <v>33</v>
      </c>
      <c r="B46" s="30"/>
      <c r="C46" s="31"/>
      <c r="D46" s="16"/>
    </row>
    <row r="47" spans="1:4" ht="34" x14ac:dyDescent="0.2">
      <c r="A47" s="14" t="s">
        <v>34</v>
      </c>
      <c r="B47" s="30">
        <v>69</v>
      </c>
      <c r="C47" s="31">
        <v>91</v>
      </c>
      <c r="D47" s="16" t="s">
        <v>18</v>
      </c>
    </row>
    <row r="48" spans="1:4" x14ac:dyDescent="0.2">
      <c r="A48" s="14"/>
      <c r="B48" s="30"/>
      <c r="C48" s="31"/>
      <c r="D48" s="11"/>
    </row>
    <row r="49" spans="1:4" ht="34" x14ac:dyDescent="0.2">
      <c r="A49" s="14" t="s">
        <v>35</v>
      </c>
      <c r="B49" s="30">
        <v>3390</v>
      </c>
      <c r="C49" s="31">
        <v>3695</v>
      </c>
      <c r="D49" s="16" t="s">
        <v>18</v>
      </c>
    </row>
    <row r="50" spans="1:4" x14ac:dyDescent="0.2">
      <c r="A50" s="14"/>
      <c r="B50" s="30"/>
      <c r="C50" s="31"/>
      <c r="D50" s="11"/>
    </row>
    <row r="51" spans="1:4" x14ac:dyDescent="0.2">
      <c r="A51" s="14" t="s">
        <v>36</v>
      </c>
      <c r="B51" s="30">
        <f>SUM(B36:B49)</f>
        <v>4634</v>
      </c>
      <c r="C51" s="31">
        <f>SUM(C36:C49)</f>
        <v>3848</v>
      </c>
      <c r="D51" s="11"/>
    </row>
    <row r="52" spans="1:4" x14ac:dyDescent="0.2">
      <c r="A52" s="32"/>
      <c r="B52" s="33"/>
      <c r="C52" s="34"/>
      <c r="D52" s="35"/>
    </row>
    <row r="53" spans="1:4" x14ac:dyDescent="0.2">
      <c r="A53" s="36" t="s">
        <v>14</v>
      </c>
      <c r="B53" s="37">
        <f>B32+B51</f>
        <v>6044</v>
      </c>
      <c r="C53" s="38">
        <f>C32+C51</f>
        <v>6475</v>
      </c>
      <c r="D53" s="39"/>
    </row>
    <row r="54" spans="1:4" x14ac:dyDescent="0.2">
      <c r="B54" s="40"/>
      <c r="C54" s="10"/>
      <c r="D54" s="11"/>
    </row>
    <row r="55" spans="1:4" x14ac:dyDescent="0.2">
      <c r="B55" s="41"/>
      <c r="C55" s="3"/>
      <c r="D55" s="10"/>
    </row>
    <row r="56" spans="1:4" x14ac:dyDescent="0.2">
      <c r="A56" s="42" t="s">
        <v>37</v>
      </c>
      <c r="B56" s="43">
        <f>ROUND((B20/B30),1)</f>
        <v>1.2</v>
      </c>
      <c r="C56" s="44">
        <f>ROUND((B20/C30),1)</f>
        <v>1.2</v>
      </c>
      <c r="D56" s="10"/>
    </row>
    <row r="57" spans="1:4" x14ac:dyDescent="0.2">
      <c r="A57" s="42" t="s">
        <v>38</v>
      </c>
      <c r="B57" s="43">
        <f>ROUND((B20/B32),1)</f>
        <v>27.9</v>
      </c>
      <c r="C57" s="44">
        <f>ROUND((B20/C32),1)</f>
        <v>15</v>
      </c>
      <c r="D57" s="10"/>
    </row>
    <row r="58" spans="1:4" x14ac:dyDescent="0.2">
      <c r="A58" s="42" t="s">
        <v>39</v>
      </c>
      <c r="B58" s="43">
        <f>ROUND((B20/B53),1)</f>
        <v>6.5</v>
      </c>
      <c r="C58" s="44">
        <f>ROUND((B20/C53),1)</f>
        <v>6.1</v>
      </c>
      <c r="D58" s="10"/>
    </row>
    <row r="59" spans="1:4" ht="17" thickBot="1" x14ac:dyDescent="0.25">
      <c r="B59" s="45"/>
    </row>
    <row r="61" spans="1:4" x14ac:dyDescent="0.2">
      <c r="A61" s="7" t="s">
        <v>40</v>
      </c>
      <c r="B61" s="8"/>
      <c r="C61" s="8"/>
      <c r="D61" s="9"/>
    </row>
    <row r="62" spans="1:4" x14ac:dyDescent="0.2">
      <c r="D62" s="10"/>
    </row>
    <row r="63" spans="1:4" x14ac:dyDescent="0.2">
      <c r="A63" s="14" t="s">
        <v>41</v>
      </c>
    </row>
    <row r="64" spans="1:4" x14ac:dyDescent="0.2">
      <c r="A64" s="14" t="s">
        <v>42</v>
      </c>
    </row>
    <row r="65" spans="1:4" x14ac:dyDescent="0.2">
      <c r="A65" s="14" t="s">
        <v>43</v>
      </c>
    </row>
    <row r="66" spans="1:4" x14ac:dyDescent="0.2">
      <c r="A66" s="14" t="s">
        <v>50</v>
      </c>
    </row>
    <row r="67" spans="1:4" x14ac:dyDescent="0.2">
      <c r="A67" t="s">
        <v>44</v>
      </c>
    </row>
    <row r="68" spans="1:4" x14ac:dyDescent="0.2">
      <c r="A68" s="14" t="s">
        <v>45</v>
      </c>
      <c r="D68" s="11"/>
    </row>
    <row r="69" spans="1:4" x14ac:dyDescent="0.2">
      <c r="A69" s="14"/>
      <c r="D69" s="11"/>
    </row>
    <row r="70" spans="1:4" x14ac:dyDescent="0.2">
      <c r="A70" s="46"/>
      <c r="B70" s="46"/>
      <c r="C70" s="46"/>
      <c r="D70" s="9"/>
    </row>
    <row r="71" spans="1:4" x14ac:dyDescent="0.2">
      <c r="D71" s="47"/>
    </row>
    <row r="72" spans="1:4" x14ac:dyDescent="0.2">
      <c r="D72" s="47"/>
    </row>
    <row r="73" spans="1:4" x14ac:dyDescent="0.2">
      <c r="B73" s="3" t="s">
        <v>3</v>
      </c>
      <c r="C73" s="3"/>
    </row>
    <row r="74" spans="1:4" x14ac:dyDescent="0.2">
      <c r="B74" s="3"/>
      <c r="C74" s="3"/>
    </row>
    <row r="75" spans="1:4" x14ac:dyDescent="0.2">
      <c r="B75" s="5" t="s">
        <v>5</v>
      </c>
      <c r="C75" s="5"/>
    </row>
    <row r="76" spans="1:4" x14ac:dyDescent="0.2">
      <c r="B76" s="5"/>
      <c r="C76" s="5"/>
    </row>
    <row r="77" spans="1:4" x14ac:dyDescent="0.2">
      <c r="B77" s="48">
        <v>44952</v>
      </c>
      <c r="C77" s="48"/>
    </row>
    <row r="78" spans="1:4" x14ac:dyDescent="0.2">
      <c r="A78" s="2" t="s">
        <v>16</v>
      </c>
      <c r="B78" s="5"/>
      <c r="C78" s="5"/>
    </row>
    <row r="79" spans="1:4" x14ac:dyDescent="0.2">
      <c r="A79" s="49"/>
      <c r="B79" s="5"/>
      <c r="C79" s="5"/>
    </row>
    <row r="81" spans="1:10" ht="17" x14ac:dyDescent="0.2">
      <c r="A81" s="14" t="s">
        <v>46</v>
      </c>
      <c r="B81" s="15">
        <v>1494</v>
      </c>
      <c r="C81" s="15"/>
      <c r="D81" s="16" t="s">
        <v>9</v>
      </c>
    </row>
    <row r="82" spans="1:10" x14ac:dyDescent="0.2">
      <c r="A82" s="14" t="s">
        <v>47</v>
      </c>
      <c r="B82" s="15"/>
      <c r="C82" s="15"/>
      <c r="D82" s="16"/>
    </row>
    <row r="83" spans="1:10" ht="17" x14ac:dyDescent="0.2">
      <c r="A83" t="s">
        <v>48</v>
      </c>
      <c r="B83" s="34">
        <v>-14668</v>
      </c>
      <c r="C83" s="50"/>
      <c r="D83" s="16" t="s">
        <v>9</v>
      </c>
    </row>
    <row r="84" spans="1:10" x14ac:dyDescent="0.2">
      <c r="A84" s="2" t="s">
        <v>11</v>
      </c>
      <c r="B84" s="51">
        <f>SUM(B81:B83)</f>
        <v>-13174</v>
      </c>
      <c r="C84" s="51"/>
    </row>
    <row r="87" spans="1:10" x14ac:dyDescent="0.2">
      <c r="A87" s="52" t="s">
        <v>49</v>
      </c>
    </row>
    <row r="91" spans="1:10" x14ac:dyDescent="0.2">
      <c r="F91" s="16"/>
      <c r="G91" s="16"/>
      <c r="H91" s="16"/>
      <c r="I91" s="16"/>
      <c r="J91" s="16"/>
    </row>
  </sheetData>
  <sheetProtection algorithmName="SHA-512" hashValue="bcILu4puS8AHber+wiEB0zN2R94ZT82dqYWv2eSAo4HRZ+E8hnpz3pTrA+k1mj8gIB5tFHfR4b11rRSV+bWHgw==" saltValue="ImCgNUAdQxNIETlmMl4/9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92C5D-69C6-2246-8E8E-5D01A7148695}">
  <sheetPr>
    <pageSetUpPr fitToPage="1"/>
  </sheetPr>
  <dimension ref="A1:I92"/>
  <sheetViews>
    <sheetView topLeftCell="A12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44988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7457</v>
      </c>
      <c r="C12" s="16" t="s">
        <v>52</v>
      </c>
    </row>
    <row r="13" spans="1:3" x14ac:dyDescent="0.2">
      <c r="A13" s="14"/>
      <c r="B13" s="15"/>
      <c r="C13" s="16"/>
    </row>
    <row r="14" spans="1:3" ht="17" x14ac:dyDescent="0.2">
      <c r="A14" s="14" t="s">
        <v>53</v>
      </c>
      <c r="B14" s="53">
        <v>740</v>
      </c>
      <c r="C14" s="16" t="s">
        <v>52</v>
      </c>
    </row>
    <row r="15" spans="1:3" x14ac:dyDescent="0.2">
      <c r="A15" s="14"/>
      <c r="B15" s="15"/>
      <c r="C15" s="16"/>
    </row>
    <row r="16" spans="1:3" x14ac:dyDescent="0.2">
      <c r="A16" s="1" t="s">
        <v>54</v>
      </c>
      <c r="B16" s="15">
        <f>SUM(B12:B14)</f>
        <v>8197</v>
      </c>
      <c r="C16" s="16"/>
    </row>
    <row r="17" spans="1:3" x14ac:dyDescent="0.2">
      <c r="A17" s="14"/>
      <c r="B17" s="15"/>
      <c r="C17" s="16"/>
    </row>
    <row r="18" spans="1:3" x14ac:dyDescent="0.2">
      <c r="A18" s="17" t="s">
        <v>10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55</v>
      </c>
      <c r="B20" s="15">
        <f>-B85</f>
        <v>-1140</v>
      </c>
      <c r="C20" s="16" t="s">
        <v>52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8" t="s">
        <v>13</v>
      </c>
      <c r="B23" s="19">
        <f>B16-B85</f>
        <v>7057</v>
      </c>
      <c r="C23" s="20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14</v>
      </c>
      <c r="B26" s="7"/>
      <c r="C26" s="21"/>
    </row>
    <row r="27" spans="1:3" x14ac:dyDescent="0.2">
      <c r="A27" s="2" t="s">
        <v>15</v>
      </c>
      <c r="B27" s="3"/>
      <c r="C27" s="22"/>
    </row>
    <row r="28" spans="1:3" x14ac:dyDescent="0.2">
      <c r="A28" s="12">
        <v>44651</v>
      </c>
      <c r="B28" s="25"/>
      <c r="C28" s="25"/>
    </row>
    <row r="29" spans="1:3" x14ac:dyDescent="0.2">
      <c r="A29" s="13"/>
      <c r="B29" s="27"/>
      <c r="C29" s="25"/>
    </row>
    <row r="30" spans="1:3" x14ac:dyDescent="0.2">
      <c r="A30" s="2" t="s">
        <v>16</v>
      </c>
      <c r="B30" s="25"/>
      <c r="C30" s="25"/>
    </row>
    <row r="31" spans="1:3" x14ac:dyDescent="0.2">
      <c r="A31" s="29"/>
      <c r="B31" s="25"/>
      <c r="C31" s="29"/>
    </row>
    <row r="32" spans="1:3" x14ac:dyDescent="0.2">
      <c r="A32" s="13"/>
      <c r="B32" s="25"/>
      <c r="C32" s="25"/>
    </row>
    <row r="33" spans="1:3" ht="17" x14ac:dyDescent="0.2">
      <c r="A33" s="14" t="s">
        <v>17</v>
      </c>
      <c r="B33" s="31">
        <v>3100</v>
      </c>
      <c r="C33" s="16" t="s">
        <v>56</v>
      </c>
    </row>
    <row r="34" spans="1:3" x14ac:dyDescent="0.2">
      <c r="A34" s="14" t="s">
        <v>19</v>
      </c>
      <c r="B34" s="31"/>
      <c r="C34" s="16"/>
    </row>
    <row r="35" spans="1:3" ht="17" x14ac:dyDescent="0.2">
      <c r="A35" s="1" t="s">
        <v>20</v>
      </c>
      <c r="B35" s="31">
        <v>900</v>
      </c>
      <c r="C35" s="16" t="s">
        <v>56</v>
      </c>
    </row>
    <row r="36" spans="1:3" x14ac:dyDescent="0.2">
      <c r="A36" s="14"/>
      <c r="B36" s="31"/>
      <c r="C36" s="11"/>
    </row>
    <row r="37" spans="1:3" x14ac:dyDescent="0.2">
      <c r="A37" s="1" t="s">
        <v>21</v>
      </c>
      <c r="B37" s="31"/>
      <c r="C37" s="11"/>
    </row>
    <row r="38" spans="1:3" x14ac:dyDescent="0.2">
      <c r="A38" s="14"/>
      <c r="B38" s="31"/>
      <c r="C38" s="11"/>
    </row>
    <row r="39" spans="1:3" x14ac:dyDescent="0.2">
      <c r="A39" s="14" t="s">
        <v>22</v>
      </c>
      <c r="B39" s="31"/>
      <c r="C39" s="16"/>
    </row>
    <row r="40" spans="1:3" x14ac:dyDescent="0.2">
      <c r="A40" s="14" t="s">
        <v>24</v>
      </c>
      <c r="B40" s="31"/>
      <c r="C40" s="11"/>
    </row>
    <row r="41" spans="1:3" x14ac:dyDescent="0.2">
      <c r="A41" s="14"/>
      <c r="B41" s="31"/>
      <c r="C41" s="11"/>
    </row>
    <row r="42" spans="1:3" x14ac:dyDescent="0.2">
      <c r="A42" s="14" t="s">
        <v>26</v>
      </c>
      <c r="B42" s="31"/>
      <c r="C42" s="11"/>
    </row>
    <row r="43" spans="1:3" x14ac:dyDescent="0.2">
      <c r="A43" s="14" t="s">
        <v>27</v>
      </c>
      <c r="B43" s="31"/>
      <c r="C43" s="16"/>
    </row>
    <row r="44" spans="1:3" x14ac:dyDescent="0.2">
      <c r="A44" s="14" t="s">
        <v>28</v>
      </c>
      <c r="B44" s="31"/>
      <c r="C44" s="11"/>
    </row>
    <row r="45" spans="1:3" x14ac:dyDescent="0.2">
      <c r="A45" s="14" t="s">
        <v>29</v>
      </c>
      <c r="B45" s="31"/>
      <c r="C45" s="11"/>
    </row>
    <row r="46" spans="1:3" x14ac:dyDescent="0.2">
      <c r="A46" s="14"/>
      <c r="B46" s="31"/>
      <c r="C46" s="11"/>
    </row>
    <row r="47" spans="1:3" x14ac:dyDescent="0.2">
      <c r="A47" s="14" t="s">
        <v>31</v>
      </c>
      <c r="B47" s="31"/>
      <c r="C47" s="16"/>
    </row>
    <row r="48" spans="1:3" x14ac:dyDescent="0.2">
      <c r="A48" s="14" t="s">
        <v>32</v>
      </c>
      <c r="B48" s="31"/>
      <c r="C48" s="11"/>
    </row>
    <row r="49" spans="1:3" x14ac:dyDescent="0.2">
      <c r="A49" s="14" t="s">
        <v>33</v>
      </c>
      <c r="B49" s="31"/>
      <c r="C49" s="16"/>
    </row>
    <row r="50" spans="1:3" x14ac:dyDescent="0.2">
      <c r="A50" s="14" t="s">
        <v>34</v>
      </c>
      <c r="B50" s="31"/>
      <c r="C50" s="16"/>
    </row>
    <row r="51" spans="1:3" x14ac:dyDescent="0.2">
      <c r="A51" s="14"/>
      <c r="B51" s="31"/>
      <c r="C51" s="11"/>
    </row>
    <row r="52" spans="1:3" ht="17" x14ac:dyDescent="0.2">
      <c r="A52" s="14" t="s">
        <v>35</v>
      </c>
      <c r="B52" s="31">
        <v>28.045999999999999</v>
      </c>
      <c r="C52" s="16" t="s">
        <v>57</v>
      </c>
    </row>
    <row r="53" spans="1:3" x14ac:dyDescent="0.2">
      <c r="A53" s="14"/>
      <c r="B53" s="31"/>
      <c r="C53" s="11"/>
    </row>
    <row r="54" spans="1:3" x14ac:dyDescent="0.2">
      <c r="A54" s="14" t="s">
        <v>36</v>
      </c>
      <c r="B54" s="31">
        <f>SUM(B39:B52)</f>
        <v>28.045999999999999</v>
      </c>
      <c r="C54" s="11"/>
    </row>
    <row r="55" spans="1:3" x14ac:dyDescent="0.2">
      <c r="A55" s="32"/>
      <c r="B55" s="34"/>
      <c r="C55" s="35"/>
    </row>
    <row r="56" spans="1:3" x14ac:dyDescent="0.2">
      <c r="A56" s="36" t="s">
        <v>14</v>
      </c>
      <c r="B56" s="38">
        <f>B35+B54</f>
        <v>928.04600000000005</v>
      </c>
      <c r="C56" s="39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42" t="s">
        <v>37</v>
      </c>
      <c r="B59" s="54">
        <f>ROUND((B23/B33),1)</f>
        <v>2.2999999999999998</v>
      </c>
      <c r="C59" s="10"/>
    </row>
    <row r="60" spans="1:3" x14ac:dyDescent="0.2">
      <c r="A60" s="42" t="s">
        <v>38</v>
      </c>
      <c r="B60" s="54">
        <f>ROUND((B23/B35),1)</f>
        <v>7.8</v>
      </c>
      <c r="C60" s="10"/>
    </row>
    <row r="61" spans="1:3" x14ac:dyDescent="0.2">
      <c r="A61" s="42" t="s">
        <v>39</v>
      </c>
      <c r="B61" s="54">
        <f>ROUND((B23/B56),1)</f>
        <v>7.6</v>
      </c>
      <c r="C61" s="10"/>
    </row>
    <row r="64" spans="1:3" x14ac:dyDescent="0.2">
      <c r="A64" s="7" t="s">
        <v>40</v>
      </c>
      <c r="B64" s="8"/>
      <c r="C64" s="9"/>
    </row>
    <row r="65" spans="1:3" x14ac:dyDescent="0.2">
      <c r="C65" s="10"/>
    </row>
    <row r="66" spans="1:3" x14ac:dyDescent="0.2">
      <c r="A66" s="14" t="s">
        <v>58</v>
      </c>
    </row>
    <row r="67" spans="1:3" ht="15" customHeight="1" x14ac:dyDescent="0.2">
      <c r="A67" s="16" t="s">
        <v>59</v>
      </c>
    </row>
    <row r="68" spans="1:3" ht="15" customHeight="1" x14ac:dyDescent="0.2">
      <c r="A68" s="14" t="s">
        <v>60</v>
      </c>
    </row>
    <row r="69" spans="1:3" x14ac:dyDescent="0.2">
      <c r="A69" t="s">
        <v>61</v>
      </c>
      <c r="C69" s="11"/>
    </row>
    <row r="70" spans="1:3" x14ac:dyDescent="0.2">
      <c r="C70" s="11"/>
    </row>
    <row r="71" spans="1:3" x14ac:dyDescent="0.2">
      <c r="A71" s="46"/>
      <c r="B71" s="46"/>
      <c r="C71" s="9"/>
    </row>
    <row r="72" spans="1:3" x14ac:dyDescent="0.2">
      <c r="C72" s="47"/>
    </row>
    <row r="73" spans="1:3" x14ac:dyDescent="0.2">
      <c r="C73" s="47"/>
    </row>
    <row r="74" spans="1:3" x14ac:dyDescent="0.2">
      <c r="B74" s="3" t="s">
        <v>3</v>
      </c>
    </row>
    <row r="75" spans="1:3" x14ac:dyDescent="0.2">
      <c r="B75" s="3"/>
    </row>
    <row r="76" spans="1:3" x14ac:dyDescent="0.2">
      <c r="B76" s="5" t="s">
        <v>5</v>
      </c>
    </row>
    <row r="77" spans="1:3" x14ac:dyDescent="0.2">
      <c r="B77" s="5"/>
    </row>
    <row r="78" spans="1:3" x14ac:dyDescent="0.2">
      <c r="B78" s="48">
        <v>44988</v>
      </c>
    </row>
    <row r="79" spans="1:3" x14ac:dyDescent="0.2">
      <c r="A79" s="2" t="s">
        <v>16</v>
      </c>
      <c r="B79" s="5"/>
    </row>
    <row r="80" spans="1:3" x14ac:dyDescent="0.2">
      <c r="A80" s="49"/>
      <c r="B80" s="5"/>
    </row>
    <row r="82" spans="1:9" ht="17" x14ac:dyDescent="0.2">
      <c r="A82" s="14" t="s">
        <v>46</v>
      </c>
      <c r="B82" s="15">
        <v>1301</v>
      </c>
      <c r="C82" s="16" t="s">
        <v>52</v>
      </c>
    </row>
    <row r="83" spans="1:9" ht="17" x14ac:dyDescent="0.2">
      <c r="A83" s="14" t="s">
        <v>47</v>
      </c>
      <c r="B83" s="15">
        <v>-161</v>
      </c>
      <c r="C83" s="16" t="s">
        <v>52</v>
      </c>
    </row>
    <row r="84" spans="1:9" x14ac:dyDescent="0.2">
      <c r="A84" t="s">
        <v>48</v>
      </c>
      <c r="B84" s="34"/>
      <c r="C84" s="16"/>
    </row>
    <row r="85" spans="1:9" x14ac:dyDescent="0.2">
      <c r="A85" s="2" t="s">
        <v>62</v>
      </c>
      <c r="B85" s="51">
        <f>SUM(B82:B84)</f>
        <v>1140</v>
      </c>
    </row>
    <row r="88" spans="1:9" x14ac:dyDescent="0.2">
      <c r="A88" s="52" t="s">
        <v>49</v>
      </c>
    </row>
    <row r="92" spans="1:9" x14ac:dyDescent="0.2">
      <c r="E92" s="16"/>
      <c r="F92" s="16"/>
      <c r="G92" s="16"/>
      <c r="H92" s="16"/>
      <c r="I92" s="16"/>
    </row>
  </sheetData>
  <sheetProtection algorithmName="SHA-512" hashValue="9f1vyAdBNqqvBRlvxePjPhq5HcFIYC65gVpMRdx13e2LDmY5L4uE30nd2aXR2mBgyuYc2CMd+C0AJdhkHx+/LQ==" saltValue="JA/3nAEaeEwOVHsboomGgQ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5CBC7-0C51-D242-991A-98F035C7ACBE}">
  <sheetPr>
    <pageSetUpPr fitToPage="1"/>
  </sheetPr>
  <dimension ref="A1:I94"/>
  <sheetViews>
    <sheetView topLeftCell="A9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45222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64</v>
      </c>
      <c r="B12" s="15">
        <v>100000</v>
      </c>
      <c r="C12" s="16" t="s">
        <v>65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hidden="1" x14ac:dyDescent="0.2">
      <c r="A15" s="17" t="s">
        <v>10</v>
      </c>
      <c r="B15" s="15"/>
      <c r="C15" s="16"/>
    </row>
    <row r="16" spans="1:3" hidden="1" x14ac:dyDescent="0.2">
      <c r="A16" s="14"/>
      <c r="B16" s="15"/>
      <c r="C16" s="16"/>
    </row>
    <row r="17" spans="1:3" hidden="1" x14ac:dyDescent="0.2">
      <c r="A17" s="14"/>
      <c r="B17" s="15"/>
      <c r="C17" s="16"/>
    </row>
    <row r="18" spans="1:3" hidden="1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B12-B91</f>
        <v>100000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44926</v>
      </c>
      <c r="B25" s="25"/>
      <c r="C25" s="25"/>
    </row>
    <row r="26" spans="1:3" x14ac:dyDescent="0.2">
      <c r="A26" s="13"/>
      <c r="B26" s="27"/>
      <c r="C26" s="25"/>
    </row>
    <row r="27" spans="1:3" x14ac:dyDescent="0.2">
      <c r="A27" s="2" t="s">
        <v>16</v>
      </c>
      <c r="B27" s="25"/>
      <c r="C27" s="25"/>
    </row>
    <row r="28" spans="1:3" x14ac:dyDescent="0.2">
      <c r="A28" s="29"/>
      <c r="B28" s="25"/>
      <c r="C28" s="29"/>
    </row>
    <row r="29" spans="1:3" x14ac:dyDescent="0.2">
      <c r="A29" s="13"/>
      <c r="B29" s="25"/>
      <c r="C29" s="25"/>
    </row>
    <row r="30" spans="1:3" ht="34" x14ac:dyDescent="0.2">
      <c r="A30" s="14" t="s">
        <v>17</v>
      </c>
      <c r="B30" s="31">
        <v>63878</v>
      </c>
      <c r="C30" s="16" t="s">
        <v>66</v>
      </c>
    </row>
    <row r="31" spans="1:3" x14ac:dyDescent="0.2">
      <c r="A31" s="14" t="s">
        <v>19</v>
      </c>
      <c r="B31" s="31"/>
      <c r="C31" s="16"/>
    </row>
    <row r="32" spans="1:3" ht="34" x14ac:dyDescent="0.2">
      <c r="A32" s="1" t="s">
        <v>20</v>
      </c>
      <c r="B32" s="31">
        <v>10491</v>
      </c>
      <c r="C32" s="16" t="s">
        <v>66</v>
      </c>
    </row>
    <row r="33" spans="1:3" x14ac:dyDescent="0.2">
      <c r="A33" s="14"/>
      <c r="B33" s="31"/>
      <c r="C33" s="11"/>
    </row>
    <row r="34" spans="1:3" x14ac:dyDescent="0.2">
      <c r="A34" s="1" t="s">
        <v>21</v>
      </c>
      <c r="B34" s="31"/>
      <c r="C34" s="11"/>
    </row>
    <row r="35" spans="1:3" x14ac:dyDescent="0.2">
      <c r="A35" s="14"/>
      <c r="B35" s="31"/>
      <c r="C35" s="11"/>
    </row>
    <row r="36" spans="1:3" x14ac:dyDescent="0.2">
      <c r="A36" s="14" t="s">
        <v>22</v>
      </c>
      <c r="B36" s="31"/>
      <c r="C36" s="16"/>
    </row>
    <row r="37" spans="1:3" x14ac:dyDescent="0.2">
      <c r="A37" s="14" t="s">
        <v>24</v>
      </c>
      <c r="B37" s="31"/>
      <c r="C37" s="11"/>
    </row>
    <row r="38" spans="1:3" x14ac:dyDescent="0.2">
      <c r="A38" s="14"/>
      <c r="B38" s="31"/>
      <c r="C38" s="11"/>
    </row>
    <row r="39" spans="1:3" x14ac:dyDescent="0.2">
      <c r="A39" s="14" t="s">
        <v>26</v>
      </c>
      <c r="B39" s="31"/>
      <c r="C39" s="11"/>
    </row>
    <row r="40" spans="1:3" ht="34" x14ac:dyDescent="0.2">
      <c r="A40" s="14" t="s">
        <v>67</v>
      </c>
      <c r="B40" s="31">
        <v>366</v>
      </c>
      <c r="C40" s="16" t="s">
        <v>68</v>
      </c>
    </row>
    <row r="41" spans="1:3" x14ac:dyDescent="0.2">
      <c r="A41" s="14" t="s">
        <v>28</v>
      </c>
      <c r="B41" s="31"/>
      <c r="C41" s="11"/>
    </row>
    <row r="42" spans="1:3" x14ac:dyDescent="0.2">
      <c r="A42" s="1" t="s">
        <v>29</v>
      </c>
      <c r="B42" s="31"/>
      <c r="C42" s="11"/>
    </row>
    <row r="43" spans="1:3" ht="34" x14ac:dyDescent="0.2">
      <c r="A43" s="55" t="s">
        <v>69</v>
      </c>
      <c r="B43" s="31">
        <v>968</v>
      </c>
      <c r="C43" s="16" t="s">
        <v>66</v>
      </c>
    </row>
    <row r="44" spans="1:3" ht="34" x14ac:dyDescent="0.2">
      <c r="A44" s="55" t="s">
        <v>70</v>
      </c>
      <c r="B44" s="31">
        <v>308</v>
      </c>
      <c r="C44" s="16" t="s">
        <v>66</v>
      </c>
    </row>
    <row r="45" spans="1:3" x14ac:dyDescent="0.2">
      <c r="A45" s="14"/>
      <c r="B45" s="31"/>
      <c r="C45" s="11"/>
    </row>
    <row r="46" spans="1:3" x14ac:dyDescent="0.2">
      <c r="A46" s="14" t="s">
        <v>31</v>
      </c>
      <c r="B46" s="31"/>
      <c r="C46" s="16"/>
    </row>
    <row r="47" spans="1:3" x14ac:dyDescent="0.2">
      <c r="A47" s="14" t="s">
        <v>32</v>
      </c>
      <c r="B47" s="31"/>
      <c r="C47" s="11"/>
    </row>
    <row r="48" spans="1:3" x14ac:dyDescent="0.2">
      <c r="A48" s="14" t="s">
        <v>33</v>
      </c>
      <c r="B48" s="31"/>
      <c r="C48" s="16"/>
    </row>
    <row r="49" spans="1:3" ht="34" x14ac:dyDescent="0.2">
      <c r="A49" s="14" t="s">
        <v>34</v>
      </c>
      <c r="B49" s="31">
        <v>871</v>
      </c>
      <c r="C49" s="16" t="s">
        <v>66</v>
      </c>
    </row>
    <row r="50" spans="1:3" x14ac:dyDescent="0.2">
      <c r="A50" s="14"/>
      <c r="B50" s="31"/>
      <c r="C50" s="11"/>
    </row>
    <row r="51" spans="1:3" ht="34" x14ac:dyDescent="0.2">
      <c r="A51" s="14" t="s">
        <v>35</v>
      </c>
      <c r="B51" s="31">
        <v>697</v>
      </c>
      <c r="C51" s="16" t="s">
        <v>66</v>
      </c>
    </row>
    <row r="52" spans="1:3" x14ac:dyDescent="0.2">
      <c r="A52" s="14"/>
      <c r="B52" s="31"/>
      <c r="C52" s="11"/>
    </row>
    <row r="53" spans="1:3" x14ac:dyDescent="0.2">
      <c r="A53" s="14" t="s">
        <v>36</v>
      </c>
      <c r="B53" s="31">
        <f>SUM(B36:B51)</f>
        <v>3210</v>
      </c>
      <c r="C53" s="11"/>
    </row>
    <row r="54" spans="1:3" x14ac:dyDescent="0.2">
      <c r="A54" s="32"/>
      <c r="B54" s="34"/>
      <c r="C54" s="35"/>
    </row>
    <row r="55" spans="1:3" x14ac:dyDescent="0.2">
      <c r="A55" s="36" t="s">
        <v>14</v>
      </c>
      <c r="B55" s="38">
        <f>B32+B53</f>
        <v>13701</v>
      </c>
      <c r="C55" s="39"/>
    </row>
    <row r="56" spans="1:3" x14ac:dyDescent="0.2">
      <c r="B56" s="10"/>
      <c r="C56" s="11"/>
    </row>
    <row r="57" spans="1:3" x14ac:dyDescent="0.2">
      <c r="B57" s="3"/>
      <c r="C57" s="10"/>
    </row>
    <row r="58" spans="1:3" x14ac:dyDescent="0.2">
      <c r="A58" s="42" t="s">
        <v>37</v>
      </c>
      <c r="B58" s="54">
        <f>ROUND((B20/B30),1)</f>
        <v>1.6</v>
      </c>
      <c r="C58" s="10"/>
    </row>
    <row r="59" spans="1:3" x14ac:dyDescent="0.2">
      <c r="A59" s="42" t="s">
        <v>38</v>
      </c>
      <c r="B59" s="54">
        <f>ROUND((B20/B32),1)</f>
        <v>9.5</v>
      </c>
      <c r="C59" s="10"/>
    </row>
    <row r="60" spans="1:3" x14ac:dyDescent="0.2">
      <c r="A60" s="42" t="s">
        <v>39</v>
      </c>
      <c r="B60" s="54">
        <f>ROUND((B20/B55),1)</f>
        <v>7.3</v>
      </c>
      <c r="C60" s="10"/>
    </row>
    <row r="63" spans="1:3" x14ac:dyDescent="0.2">
      <c r="A63" s="7" t="s">
        <v>40</v>
      </c>
      <c r="B63" s="8"/>
      <c r="C63" s="9"/>
    </row>
    <row r="64" spans="1:3" x14ac:dyDescent="0.2">
      <c r="C64" s="10"/>
    </row>
    <row r="65" spans="1:3" x14ac:dyDescent="0.2">
      <c r="A65" s="14" t="s">
        <v>71</v>
      </c>
    </row>
    <row r="66" spans="1:3" x14ac:dyDescent="0.2">
      <c r="A66" t="s">
        <v>72</v>
      </c>
    </row>
    <row r="67" spans="1:3" x14ac:dyDescent="0.2">
      <c r="A67" s="14" t="s">
        <v>73</v>
      </c>
    </row>
    <row r="68" spans="1:3" x14ac:dyDescent="0.2">
      <c r="C68" s="11"/>
    </row>
    <row r="69" spans="1:3" x14ac:dyDescent="0.2">
      <c r="A69" s="46"/>
      <c r="B69" s="46"/>
      <c r="C69" s="9"/>
    </row>
    <row r="70" spans="1:3" x14ac:dyDescent="0.2">
      <c r="C70" s="47"/>
    </row>
    <row r="71" spans="1:3" x14ac:dyDescent="0.2">
      <c r="C71" s="47"/>
    </row>
    <row r="72" spans="1:3" hidden="1" x14ac:dyDescent="0.2">
      <c r="B72" s="3" t="s">
        <v>3</v>
      </c>
    </row>
    <row r="73" spans="1:3" hidden="1" x14ac:dyDescent="0.2">
      <c r="B73" s="3"/>
    </row>
    <row r="74" spans="1:3" hidden="1" x14ac:dyDescent="0.2">
      <c r="B74" s="5" t="s">
        <v>5</v>
      </c>
    </row>
    <row r="75" spans="1:3" hidden="1" x14ac:dyDescent="0.2">
      <c r="B75" s="5"/>
    </row>
    <row r="76" spans="1:3" hidden="1" x14ac:dyDescent="0.2">
      <c r="B76" s="48" t="s">
        <v>74</v>
      </c>
    </row>
    <row r="77" spans="1:3" hidden="1" x14ac:dyDescent="0.2">
      <c r="A77" s="2" t="s">
        <v>16</v>
      </c>
      <c r="B77" s="5"/>
    </row>
    <row r="78" spans="1:3" hidden="1" x14ac:dyDescent="0.2">
      <c r="A78" s="49"/>
      <c r="B78" s="5"/>
    </row>
    <row r="79" spans="1:3" hidden="1" x14ac:dyDescent="0.2"/>
    <row r="80" spans="1:3" ht="17" hidden="1" x14ac:dyDescent="0.2">
      <c r="A80" s="14" t="s">
        <v>46</v>
      </c>
      <c r="B80" s="15">
        <v>0</v>
      </c>
      <c r="C80" s="16" t="s">
        <v>75</v>
      </c>
    </row>
    <row r="81" spans="1:9" hidden="1" x14ac:dyDescent="0.2">
      <c r="A81" s="14" t="s">
        <v>47</v>
      </c>
      <c r="B81" s="15"/>
      <c r="C81" s="16"/>
    </row>
    <row r="82" spans="1:9" hidden="1" x14ac:dyDescent="0.2">
      <c r="A82" t="s">
        <v>48</v>
      </c>
      <c r="B82" s="34"/>
      <c r="C82" s="16"/>
    </row>
    <row r="83" spans="1:9" hidden="1" x14ac:dyDescent="0.2">
      <c r="A83" s="2" t="s">
        <v>11</v>
      </c>
      <c r="B83" s="51">
        <f>SUM(B80:B82)</f>
        <v>0</v>
      </c>
    </row>
    <row r="86" spans="1:9" x14ac:dyDescent="0.2">
      <c r="A86" s="52" t="s">
        <v>49</v>
      </c>
    </row>
    <row r="90" spans="1:9" x14ac:dyDescent="0.2">
      <c r="E90" s="16"/>
      <c r="F90" s="16"/>
      <c r="G90" s="16"/>
      <c r="H90" s="16"/>
      <c r="I90" s="16"/>
    </row>
    <row r="93" spans="1:9" x14ac:dyDescent="0.2">
      <c r="B93" s="56"/>
    </row>
    <row r="94" spans="1:9" x14ac:dyDescent="0.2">
      <c r="B94" s="56"/>
    </row>
  </sheetData>
  <sheetProtection algorithmName="SHA-512" hashValue="E2GFXh5xci/qhcONvcVgOCiqE7vR9IAbZZ5YPggqM29numNZ2GAeNZdiCtDuyLgFJ/VWc83d8filq7bns5EsKg==" saltValue="irKwmAoshN2mWfd2bDVRX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C2521-3C86-CA40-BBA9-4F3C485F7356}">
  <sheetPr>
    <pageSetUpPr fitToPage="1"/>
  </sheetPr>
  <dimension ref="A1:J11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3.1640625" bestFit="1" customWidth="1"/>
    <col min="5" max="9" width="10.83203125" customWidth="1"/>
    <col min="10" max="10" width="57" bestFit="1" customWidth="1"/>
  </cols>
  <sheetData>
    <row r="1" spans="1:3" x14ac:dyDescent="0.2">
      <c r="A1" s="1" t="s">
        <v>0</v>
      </c>
      <c r="B1" s="1" t="s">
        <v>76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45236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64</v>
      </c>
      <c r="B12" s="15">
        <v>6312</v>
      </c>
      <c r="C12" s="16" t="s">
        <v>52</v>
      </c>
    </row>
    <row r="13" spans="1:3" x14ac:dyDescent="0.2">
      <c r="A13" s="14"/>
      <c r="B13" s="15"/>
      <c r="C13" s="16"/>
    </row>
    <row r="14" spans="1:3" ht="17" x14ac:dyDescent="0.2">
      <c r="A14" s="14" t="s">
        <v>77</v>
      </c>
      <c r="B14" s="53">
        <v>1954</v>
      </c>
      <c r="C14" s="16" t="s">
        <v>52</v>
      </c>
    </row>
    <row r="15" spans="1:3" x14ac:dyDescent="0.2">
      <c r="A15" s="14"/>
      <c r="B15" s="15"/>
      <c r="C15" s="16"/>
    </row>
    <row r="16" spans="1:3" x14ac:dyDescent="0.2">
      <c r="A16" s="1" t="s">
        <v>54</v>
      </c>
      <c r="B16" s="15">
        <f>SUM(B12:B14)</f>
        <v>8266</v>
      </c>
      <c r="C16" s="16"/>
    </row>
    <row r="17" spans="1:3" x14ac:dyDescent="0.2">
      <c r="A17" s="14"/>
      <c r="B17" s="15"/>
      <c r="C17" s="16"/>
    </row>
    <row r="18" spans="1:3" x14ac:dyDescent="0.2">
      <c r="A18" s="17" t="s">
        <v>10</v>
      </c>
      <c r="B18" s="15"/>
      <c r="C18" s="16"/>
    </row>
    <row r="19" spans="1:3" x14ac:dyDescent="0.2">
      <c r="A19" s="14"/>
      <c r="B19" s="15"/>
      <c r="C19" s="16"/>
    </row>
    <row r="20" spans="1:3" ht="34" x14ac:dyDescent="0.2">
      <c r="A20" s="14" t="s">
        <v>11</v>
      </c>
      <c r="B20" s="15">
        <f>-B87</f>
        <v>2544</v>
      </c>
      <c r="C20" s="16" t="s">
        <v>78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8" t="s">
        <v>13</v>
      </c>
      <c r="B23" s="19">
        <f>B16-B87</f>
        <v>10810</v>
      </c>
      <c r="C23" s="20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14</v>
      </c>
      <c r="B26" s="7"/>
      <c r="C26" s="21"/>
    </row>
    <row r="27" spans="1:3" x14ac:dyDescent="0.2">
      <c r="A27" s="2" t="s">
        <v>15</v>
      </c>
      <c r="B27" s="3"/>
      <c r="C27" s="22"/>
    </row>
    <row r="28" spans="1:3" x14ac:dyDescent="0.2">
      <c r="A28" s="12">
        <v>44926</v>
      </c>
      <c r="B28" s="25"/>
      <c r="C28" s="25"/>
    </row>
    <row r="29" spans="1:3" x14ac:dyDescent="0.2">
      <c r="A29" s="13"/>
      <c r="B29" s="27"/>
      <c r="C29" s="25"/>
    </row>
    <row r="30" spans="1:3" x14ac:dyDescent="0.2">
      <c r="A30" s="2" t="s">
        <v>16</v>
      </c>
      <c r="B30" s="25"/>
      <c r="C30" s="25"/>
    </row>
    <row r="31" spans="1:3" x14ac:dyDescent="0.2">
      <c r="A31" s="29"/>
      <c r="B31" s="25"/>
      <c r="C31" s="29"/>
    </row>
    <row r="32" spans="1:3" x14ac:dyDescent="0.2">
      <c r="A32" s="13"/>
      <c r="B32" s="25"/>
      <c r="C32" s="25"/>
    </row>
    <row r="33" spans="1:3" ht="17" x14ac:dyDescent="0.2">
      <c r="A33" s="14" t="s">
        <v>17</v>
      </c>
      <c r="B33" s="31">
        <v>7300</v>
      </c>
      <c r="C33" s="16" t="s">
        <v>79</v>
      </c>
    </row>
    <row r="34" spans="1:3" x14ac:dyDescent="0.2">
      <c r="A34" s="14" t="s">
        <v>19</v>
      </c>
      <c r="B34" s="31"/>
      <c r="C34" s="16"/>
    </row>
    <row r="35" spans="1:3" x14ac:dyDescent="0.2">
      <c r="A35" s="57" t="s">
        <v>20</v>
      </c>
      <c r="B35" s="58">
        <f>B36+B44</f>
        <v>142.85979937499999</v>
      </c>
      <c r="C35" s="59" t="s">
        <v>80</v>
      </c>
    </row>
    <row r="36" spans="1:3" ht="17" x14ac:dyDescent="0.2">
      <c r="A36" s="1" t="s">
        <v>81</v>
      </c>
      <c r="B36" s="31">
        <v>100</v>
      </c>
      <c r="C36" s="16" t="s">
        <v>82</v>
      </c>
    </row>
    <row r="38" spans="1:3" x14ac:dyDescent="0.2">
      <c r="A38" s="1" t="s">
        <v>21</v>
      </c>
      <c r="B38" s="31"/>
      <c r="C38" s="11"/>
    </row>
    <row r="39" spans="1:3" x14ac:dyDescent="0.2">
      <c r="A39" s="14"/>
      <c r="B39" s="31"/>
      <c r="C39" s="11"/>
    </row>
    <row r="40" spans="1:3" x14ac:dyDescent="0.2">
      <c r="A40" s="14" t="s">
        <v>22</v>
      </c>
      <c r="B40" s="31"/>
      <c r="C40" s="16"/>
    </row>
    <row r="41" spans="1:3" x14ac:dyDescent="0.2">
      <c r="A41" s="14" t="s">
        <v>24</v>
      </c>
      <c r="B41" s="31"/>
      <c r="C41" s="11"/>
    </row>
    <row r="42" spans="1:3" x14ac:dyDescent="0.2">
      <c r="A42" s="14"/>
      <c r="B42" s="31"/>
      <c r="C42" s="11"/>
    </row>
    <row r="43" spans="1:3" x14ac:dyDescent="0.2">
      <c r="A43" s="14" t="s">
        <v>26</v>
      </c>
      <c r="B43" s="31"/>
      <c r="C43" s="11"/>
    </row>
    <row r="44" spans="1:3" ht="51" x14ac:dyDescent="0.2">
      <c r="A44" s="14" t="s">
        <v>83</v>
      </c>
      <c r="B44" s="31">
        <f>I105</f>
        <v>42.859799375000001</v>
      </c>
      <c r="C44" s="16" t="s">
        <v>84</v>
      </c>
    </row>
    <row r="45" spans="1:3" x14ac:dyDescent="0.2">
      <c r="A45" s="14" t="s">
        <v>28</v>
      </c>
      <c r="B45" s="31"/>
      <c r="C45" s="11"/>
    </row>
    <row r="46" spans="1:3" x14ac:dyDescent="0.2">
      <c r="A46" s="14" t="s">
        <v>29</v>
      </c>
      <c r="B46" s="31"/>
      <c r="C46" s="11"/>
    </row>
    <row r="47" spans="1:3" x14ac:dyDescent="0.2">
      <c r="A47" s="14"/>
      <c r="B47" s="31"/>
      <c r="C47" s="11"/>
    </row>
    <row r="48" spans="1:3" x14ac:dyDescent="0.2">
      <c r="A48" s="14" t="s">
        <v>31</v>
      </c>
      <c r="B48" s="31"/>
      <c r="C48" s="16"/>
    </row>
    <row r="49" spans="1:3" x14ac:dyDescent="0.2">
      <c r="A49" s="14" t="s">
        <v>32</v>
      </c>
      <c r="B49" s="31"/>
      <c r="C49" s="11"/>
    </row>
    <row r="50" spans="1:3" x14ac:dyDescent="0.2">
      <c r="A50" s="14" t="s">
        <v>33</v>
      </c>
      <c r="B50" s="31"/>
      <c r="C50" s="16"/>
    </row>
    <row r="51" spans="1:3" ht="17" x14ac:dyDescent="0.2">
      <c r="A51" s="14" t="s">
        <v>34</v>
      </c>
      <c r="B51" s="31">
        <v>34.408999999999999</v>
      </c>
      <c r="C51" s="16" t="s">
        <v>85</v>
      </c>
    </row>
    <row r="52" spans="1:3" x14ac:dyDescent="0.2">
      <c r="A52" s="14"/>
      <c r="B52" s="31"/>
      <c r="C52" s="11"/>
    </row>
    <row r="53" spans="1:3" ht="17" x14ac:dyDescent="0.2">
      <c r="A53" s="14" t="s">
        <v>35</v>
      </c>
      <c r="B53" s="31">
        <v>109.756</v>
      </c>
      <c r="C53" s="16" t="s">
        <v>85</v>
      </c>
    </row>
    <row r="54" spans="1:3" x14ac:dyDescent="0.2">
      <c r="A54" s="14"/>
      <c r="B54" s="31"/>
      <c r="C54" s="11"/>
    </row>
    <row r="55" spans="1:3" x14ac:dyDescent="0.2">
      <c r="A55" s="14" t="s">
        <v>36</v>
      </c>
      <c r="B55" s="31">
        <f>SUM(B40:B53)</f>
        <v>187.02479937499999</v>
      </c>
      <c r="C55" s="11"/>
    </row>
    <row r="56" spans="1:3" x14ac:dyDescent="0.2">
      <c r="A56" s="32"/>
      <c r="B56" s="34"/>
      <c r="C56" s="35"/>
    </row>
    <row r="57" spans="1:3" x14ac:dyDescent="0.2">
      <c r="A57" s="36" t="s">
        <v>14</v>
      </c>
      <c r="B57" s="38">
        <f>B36+B55</f>
        <v>287.02479937499999</v>
      </c>
      <c r="C57" s="39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42" t="s">
        <v>37</v>
      </c>
      <c r="B60" s="54">
        <f>ROUND((B23/B33),1)</f>
        <v>1.5</v>
      </c>
      <c r="C60" s="10"/>
    </row>
    <row r="61" spans="1:3" x14ac:dyDescent="0.2">
      <c r="A61" s="42" t="s">
        <v>38</v>
      </c>
      <c r="B61" s="60" t="s">
        <v>86</v>
      </c>
      <c r="C61" s="10"/>
    </row>
    <row r="62" spans="1:3" x14ac:dyDescent="0.2">
      <c r="A62" s="42" t="s">
        <v>39</v>
      </c>
      <c r="B62" s="60" t="s">
        <v>86</v>
      </c>
      <c r="C62" s="10"/>
    </row>
    <row r="65" spans="1:3" x14ac:dyDescent="0.2">
      <c r="A65" s="7" t="s">
        <v>40</v>
      </c>
      <c r="B65" s="8"/>
      <c r="C65" s="9"/>
    </row>
    <row r="66" spans="1:3" x14ac:dyDescent="0.2">
      <c r="C66" s="10"/>
    </row>
    <row r="67" spans="1:3" x14ac:dyDescent="0.2">
      <c r="A67" s="14" t="s">
        <v>87</v>
      </c>
    </row>
    <row r="68" spans="1:3" x14ac:dyDescent="0.2">
      <c r="A68" s="14" t="s">
        <v>88</v>
      </c>
    </row>
    <row r="69" spans="1:3" x14ac:dyDescent="0.2">
      <c r="A69" t="s">
        <v>89</v>
      </c>
    </row>
    <row r="70" spans="1:3" x14ac:dyDescent="0.2">
      <c r="A70" t="s">
        <v>90</v>
      </c>
      <c r="C70" s="11"/>
    </row>
    <row r="71" spans="1:3" x14ac:dyDescent="0.2">
      <c r="A71" t="s">
        <v>61</v>
      </c>
      <c r="C71" s="11"/>
    </row>
    <row r="72" spans="1:3" x14ac:dyDescent="0.2">
      <c r="C72" s="11"/>
    </row>
    <row r="73" spans="1:3" x14ac:dyDescent="0.2">
      <c r="A73" s="46"/>
      <c r="B73" s="46"/>
      <c r="C73" s="9"/>
    </row>
    <row r="74" spans="1:3" x14ac:dyDescent="0.2">
      <c r="C74" s="47"/>
    </row>
    <row r="75" spans="1:3" x14ac:dyDescent="0.2">
      <c r="C75" s="47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48">
        <v>45236</v>
      </c>
    </row>
    <row r="81" spans="1:10" x14ac:dyDescent="0.2">
      <c r="A81" s="2" t="s">
        <v>16</v>
      </c>
      <c r="B81" s="5"/>
    </row>
    <row r="82" spans="1:10" x14ac:dyDescent="0.2">
      <c r="A82" s="49"/>
      <c r="B82" s="5"/>
    </row>
    <row r="84" spans="1:10" ht="17" x14ac:dyDescent="0.2">
      <c r="A84" s="14" t="s">
        <v>46</v>
      </c>
      <c r="B84" s="15">
        <v>5</v>
      </c>
      <c r="C84" s="16" t="s">
        <v>52</v>
      </c>
    </row>
    <row r="85" spans="1:10" ht="17" x14ac:dyDescent="0.2">
      <c r="A85" s="14" t="s">
        <v>47</v>
      </c>
      <c r="B85" s="15">
        <v>-658</v>
      </c>
      <c r="C85" s="16" t="s">
        <v>52</v>
      </c>
    </row>
    <row r="86" spans="1:10" x14ac:dyDescent="0.2">
      <c r="A86" t="s">
        <v>48</v>
      </c>
      <c r="B86" s="34">
        <v>-1891</v>
      </c>
      <c r="C86" s="16"/>
    </row>
    <row r="87" spans="1:10" x14ac:dyDescent="0.2">
      <c r="A87" s="2" t="s">
        <v>11</v>
      </c>
      <c r="B87" s="51">
        <f>SUM(B84:B86)</f>
        <v>-2544</v>
      </c>
    </row>
    <row r="90" spans="1:10" x14ac:dyDescent="0.2">
      <c r="A90" s="52" t="s">
        <v>49</v>
      </c>
    </row>
    <row r="91" spans="1:10" x14ac:dyDescent="0.2">
      <c r="D91" s="2" t="str">
        <f>B1</f>
        <v>Ludlow Thompson Holdings Limited</v>
      </c>
    </row>
    <row r="92" spans="1:10" x14ac:dyDescent="0.2">
      <c r="D92" s="2" t="s">
        <v>106</v>
      </c>
    </row>
    <row r="93" spans="1:10" x14ac:dyDescent="0.2">
      <c r="D93" s="2"/>
    </row>
    <row r="94" spans="1:10" ht="48" x14ac:dyDescent="0.2">
      <c r="E94" s="61" t="s">
        <v>91</v>
      </c>
      <c r="F94" s="61" t="s">
        <v>92</v>
      </c>
      <c r="G94" s="61" t="s">
        <v>93</v>
      </c>
      <c r="H94" s="61" t="s">
        <v>94</v>
      </c>
      <c r="I94" s="61" t="s">
        <v>83</v>
      </c>
      <c r="J94" s="62"/>
    </row>
    <row r="95" spans="1:10" x14ac:dyDescent="0.2">
      <c r="E95" s="5" t="s">
        <v>95</v>
      </c>
      <c r="F95" s="5" t="s">
        <v>95</v>
      </c>
      <c r="G95" s="5" t="s">
        <v>95</v>
      </c>
      <c r="H95" s="5" t="s">
        <v>96</v>
      </c>
      <c r="I95" s="5" t="s">
        <v>95</v>
      </c>
    </row>
    <row r="96" spans="1:10" ht="34" x14ac:dyDescent="0.2">
      <c r="D96" s="14" t="s">
        <v>97</v>
      </c>
      <c r="E96" s="31">
        <v>782.97900000000004</v>
      </c>
      <c r="F96" s="31">
        <v>676.07799999999997</v>
      </c>
      <c r="G96" s="63">
        <f>(E96+F96)/2</f>
        <v>729.52850000000001</v>
      </c>
      <c r="H96" s="14"/>
      <c r="I96" s="14"/>
      <c r="J96" s="16" t="s">
        <v>98</v>
      </c>
    </row>
    <row r="97" spans="2:10" ht="34" x14ac:dyDescent="0.2">
      <c r="B97" s="56"/>
      <c r="D97" s="14" t="s">
        <v>99</v>
      </c>
      <c r="E97" s="14"/>
      <c r="F97" s="64"/>
      <c r="G97" s="64"/>
      <c r="H97" s="65">
        <f>0.25</f>
        <v>0.25</v>
      </c>
      <c r="I97" s="14"/>
      <c r="J97" s="16" t="s">
        <v>100</v>
      </c>
    </row>
    <row r="98" spans="2:10" ht="34" x14ac:dyDescent="0.2">
      <c r="B98" s="56"/>
      <c r="D98" s="14" t="s">
        <v>101</v>
      </c>
      <c r="E98" s="64"/>
      <c r="F98" s="14"/>
      <c r="G98" s="64"/>
      <c r="H98" s="65">
        <f>3.5</f>
        <v>3.5</v>
      </c>
      <c r="I98" s="14"/>
      <c r="J98" s="16" t="s">
        <v>100</v>
      </c>
    </row>
    <row r="99" spans="2:10" x14ac:dyDescent="0.2">
      <c r="D99" s="2" t="s">
        <v>102</v>
      </c>
      <c r="E99" s="66"/>
      <c r="F99" s="66"/>
      <c r="H99" s="67">
        <f>(H97+H98)/2</f>
        <v>1.875</v>
      </c>
      <c r="J99" s="14"/>
    </row>
    <row r="100" spans="2:10" x14ac:dyDescent="0.2">
      <c r="H100" s="68"/>
      <c r="J100" s="14"/>
    </row>
    <row r="101" spans="2:10" ht="34" x14ac:dyDescent="0.2">
      <c r="D101" s="14" t="s">
        <v>103</v>
      </c>
      <c r="E101" s="14"/>
      <c r="F101" s="14"/>
      <c r="G101" s="14"/>
      <c r="H101" s="69">
        <v>4</v>
      </c>
      <c r="I101" s="14"/>
      <c r="J101" s="16" t="s">
        <v>104</v>
      </c>
    </row>
    <row r="102" spans="2:10" x14ac:dyDescent="0.2">
      <c r="H102" s="68"/>
    </row>
    <row r="103" spans="2:10" x14ac:dyDescent="0.2">
      <c r="D103" s="2" t="s">
        <v>105</v>
      </c>
      <c r="E103" s="2"/>
      <c r="F103" s="2"/>
      <c r="G103" s="2"/>
      <c r="H103" s="67">
        <f>SUM(H99:H101)</f>
        <v>5.875</v>
      </c>
    </row>
    <row r="105" spans="2:10" x14ac:dyDescent="0.2">
      <c r="D105" s="18" t="s">
        <v>83</v>
      </c>
      <c r="E105" s="18"/>
      <c r="F105" s="18"/>
      <c r="G105" s="18"/>
      <c r="H105" s="18"/>
      <c r="I105" s="38">
        <f>(G96*H103)/100</f>
        <v>42.859799375000001</v>
      </c>
    </row>
    <row r="108" spans="2:10" x14ac:dyDescent="0.2">
      <c r="D108" s="52" t="s">
        <v>49</v>
      </c>
    </row>
    <row r="112" spans="2:10" x14ac:dyDescent="0.2">
      <c r="D112" s="14"/>
    </row>
  </sheetData>
  <sheetProtection algorithmName="SHA-512" hashValue="5tu8LLGMIZ4381THDOjz50e99tlQFLp/DIxg4+hYDLwiwOMDIL0ggIbmtsMho5W2rSgDntHB6wst6FZ1Xz9PNQ==" saltValue="DxDjH5R43RP8Kp95Csu0AA==" spinCount="100000" sheet="1" objects="1" scenarios="1"/>
  <pageMargins left="0.7" right="0.7" top="0.75" bottom="0.75" header="0.3" footer="0.3"/>
  <pageSetup paperSize="9" scale="2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02D11-070D-B44D-B621-651D05BACEAF}">
  <sheetPr>
    <pageSetUpPr fitToPage="1"/>
  </sheetPr>
  <dimension ref="A1:I9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45271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2500</v>
      </c>
      <c r="C12" s="16" t="s">
        <v>116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4"/>
      <c r="B15" s="15"/>
      <c r="C15" s="16"/>
    </row>
    <row r="16" spans="1:3" x14ac:dyDescent="0.2">
      <c r="A16" s="4"/>
      <c r="B16" s="10"/>
    </row>
    <row r="17" spans="1:3" x14ac:dyDescent="0.2">
      <c r="A17" s="18" t="s">
        <v>13</v>
      </c>
      <c r="B17" s="19">
        <f>B12-B79</f>
        <v>2500</v>
      </c>
      <c r="C17" s="20"/>
    </row>
    <row r="18" spans="1:3" x14ac:dyDescent="0.2">
      <c r="A18" s="2"/>
    </row>
    <row r="19" spans="1:3" x14ac:dyDescent="0.2">
      <c r="A19" s="2"/>
    </row>
    <row r="20" spans="1:3" x14ac:dyDescent="0.2">
      <c r="A20" s="7" t="s">
        <v>14</v>
      </c>
      <c r="B20" s="7"/>
      <c r="C20" s="21"/>
    </row>
    <row r="21" spans="1:3" x14ac:dyDescent="0.2">
      <c r="A21" s="2" t="s">
        <v>15</v>
      </c>
      <c r="B21" s="3"/>
      <c r="C21" s="22"/>
    </row>
    <row r="22" spans="1:3" x14ac:dyDescent="0.2">
      <c r="A22" s="12">
        <v>45016</v>
      </c>
      <c r="B22" s="25"/>
      <c r="C22" s="25"/>
    </row>
    <row r="23" spans="1:3" x14ac:dyDescent="0.2">
      <c r="A23" s="13"/>
      <c r="B23" s="27"/>
      <c r="C23" s="25"/>
    </row>
    <row r="24" spans="1:3" x14ac:dyDescent="0.2">
      <c r="A24" s="2" t="s">
        <v>16</v>
      </c>
      <c r="B24" s="25"/>
      <c r="C24" s="25"/>
    </row>
    <row r="25" spans="1:3" x14ac:dyDescent="0.2">
      <c r="A25" s="29"/>
      <c r="B25" s="25"/>
      <c r="C25" s="29"/>
    </row>
    <row r="26" spans="1:3" x14ac:dyDescent="0.2">
      <c r="A26" s="13"/>
      <c r="B26" s="25"/>
      <c r="C26" s="25"/>
    </row>
    <row r="27" spans="1:3" ht="34" x14ac:dyDescent="0.2">
      <c r="A27" s="14" t="s">
        <v>17</v>
      </c>
      <c r="B27" s="31">
        <v>4546.5069999999996</v>
      </c>
      <c r="C27" s="16" t="s">
        <v>108</v>
      </c>
    </row>
    <row r="28" spans="1:3" x14ac:dyDescent="0.2">
      <c r="A28" s="14" t="s">
        <v>19</v>
      </c>
      <c r="B28" s="31"/>
      <c r="C28" s="16"/>
    </row>
    <row r="29" spans="1:3" ht="34" x14ac:dyDescent="0.2">
      <c r="A29" s="1" t="s">
        <v>20</v>
      </c>
      <c r="B29" s="31">
        <f>B30</f>
        <v>500</v>
      </c>
      <c r="C29" s="16" t="s">
        <v>109</v>
      </c>
    </row>
    <row r="30" spans="1:3" ht="34" x14ac:dyDescent="0.2">
      <c r="A30" s="1" t="s">
        <v>110</v>
      </c>
      <c r="B30" s="31">
        <v>500</v>
      </c>
      <c r="C30" s="16" t="s">
        <v>111</v>
      </c>
    </row>
    <row r="31" spans="1:3" x14ac:dyDescent="0.2">
      <c r="A31" s="14"/>
      <c r="B31" s="31"/>
      <c r="C31" s="11"/>
    </row>
    <row r="32" spans="1:3" x14ac:dyDescent="0.2">
      <c r="A32" s="1" t="s">
        <v>21</v>
      </c>
      <c r="B32" s="31"/>
      <c r="C32" s="11"/>
    </row>
    <row r="33" spans="1:3" x14ac:dyDescent="0.2">
      <c r="A33" s="14"/>
      <c r="B33" s="31"/>
      <c r="C33" s="11"/>
    </row>
    <row r="34" spans="1:3" x14ac:dyDescent="0.2">
      <c r="A34" s="14" t="s">
        <v>22</v>
      </c>
      <c r="B34" s="31"/>
      <c r="C34" s="16"/>
    </row>
    <row r="35" spans="1:3" x14ac:dyDescent="0.2">
      <c r="A35" s="14" t="s">
        <v>24</v>
      </c>
      <c r="B35" s="31"/>
      <c r="C35" s="11"/>
    </row>
    <row r="36" spans="1:3" x14ac:dyDescent="0.2">
      <c r="A36" s="14"/>
      <c r="B36" s="31"/>
      <c r="C36" s="11"/>
    </row>
    <row r="37" spans="1:3" x14ac:dyDescent="0.2">
      <c r="A37" s="14" t="s">
        <v>26</v>
      </c>
      <c r="B37" s="31"/>
      <c r="C37" s="11"/>
    </row>
    <row r="38" spans="1:3" x14ac:dyDescent="0.2">
      <c r="A38" s="14" t="s">
        <v>27</v>
      </c>
      <c r="B38" s="31"/>
      <c r="C38" s="16"/>
    </row>
    <row r="39" spans="1:3" x14ac:dyDescent="0.2">
      <c r="A39" s="14" t="s">
        <v>28</v>
      </c>
      <c r="B39" s="31"/>
      <c r="C39" s="11"/>
    </row>
    <row r="40" spans="1:3" x14ac:dyDescent="0.2">
      <c r="A40" s="14" t="s">
        <v>29</v>
      </c>
      <c r="B40" s="31"/>
      <c r="C40" s="11"/>
    </row>
    <row r="41" spans="1:3" x14ac:dyDescent="0.2">
      <c r="A41" s="14"/>
      <c r="B41" s="31"/>
      <c r="C41" s="11"/>
    </row>
    <row r="42" spans="1:3" x14ac:dyDescent="0.2">
      <c r="A42" s="14" t="s">
        <v>31</v>
      </c>
      <c r="B42" s="31"/>
      <c r="C42" s="16"/>
    </row>
    <row r="43" spans="1:3" x14ac:dyDescent="0.2">
      <c r="A43" s="14" t="s">
        <v>32</v>
      </c>
      <c r="B43" s="31"/>
      <c r="C43" s="11"/>
    </row>
    <row r="44" spans="1:3" x14ac:dyDescent="0.2">
      <c r="A44" s="14" t="s">
        <v>33</v>
      </c>
      <c r="B44" s="31"/>
      <c r="C44" s="16"/>
    </row>
    <row r="45" spans="1:3" ht="17" x14ac:dyDescent="0.2">
      <c r="A45" s="14" t="s">
        <v>34</v>
      </c>
      <c r="B45" s="31">
        <v>29.606999999999999</v>
      </c>
      <c r="C45" s="16" t="s">
        <v>112</v>
      </c>
    </row>
    <row r="46" spans="1:3" x14ac:dyDescent="0.2">
      <c r="A46" s="14"/>
      <c r="B46" s="31"/>
      <c r="C46" s="11"/>
    </row>
    <row r="47" spans="1:3" x14ac:dyDescent="0.2">
      <c r="A47" s="14" t="s">
        <v>35</v>
      </c>
      <c r="B47" s="31"/>
    </row>
    <row r="48" spans="1:3" x14ac:dyDescent="0.2">
      <c r="A48" s="14"/>
      <c r="B48" s="31"/>
      <c r="C48" s="11"/>
    </row>
    <row r="49" spans="1:3" x14ac:dyDescent="0.2">
      <c r="A49" s="14" t="s">
        <v>36</v>
      </c>
      <c r="B49" s="31">
        <f>SUM(B34:B47)</f>
        <v>29.606999999999999</v>
      </c>
      <c r="C49" s="11"/>
    </row>
    <row r="50" spans="1:3" x14ac:dyDescent="0.2">
      <c r="A50" s="32"/>
      <c r="B50" s="34"/>
      <c r="C50" s="35"/>
    </row>
    <row r="51" spans="1:3" x14ac:dyDescent="0.2">
      <c r="A51" s="36" t="s">
        <v>14</v>
      </c>
      <c r="B51" s="38">
        <f>B29+B49</f>
        <v>529.60699999999997</v>
      </c>
      <c r="C51" s="39"/>
    </row>
    <row r="52" spans="1:3" x14ac:dyDescent="0.2">
      <c r="B52" s="10"/>
      <c r="C52" s="11"/>
    </row>
    <row r="53" spans="1:3" x14ac:dyDescent="0.2">
      <c r="B53" s="3"/>
      <c r="C53" s="10"/>
    </row>
    <row r="54" spans="1:3" x14ac:dyDescent="0.2">
      <c r="A54" s="42" t="s">
        <v>37</v>
      </c>
      <c r="B54" s="54">
        <f>ROUND((B17/B27),1)</f>
        <v>0.5</v>
      </c>
      <c r="C54" s="10"/>
    </row>
    <row r="55" spans="1:3" x14ac:dyDescent="0.2">
      <c r="A55" s="42" t="s">
        <v>38</v>
      </c>
      <c r="B55" s="54">
        <f>ROUND((B17/B29),1)</f>
        <v>5</v>
      </c>
      <c r="C55" s="10"/>
    </row>
    <row r="56" spans="1:3" x14ac:dyDescent="0.2">
      <c r="A56" s="42" t="s">
        <v>39</v>
      </c>
      <c r="B56" s="54">
        <f>ROUND((B17/B51),1)</f>
        <v>4.7</v>
      </c>
      <c r="C56" s="10"/>
    </row>
    <row r="59" spans="1:3" x14ac:dyDescent="0.2">
      <c r="A59" s="7" t="s">
        <v>40</v>
      </c>
      <c r="B59" s="8"/>
      <c r="C59" s="9"/>
    </row>
    <row r="60" spans="1:3" x14ac:dyDescent="0.2">
      <c r="C60" s="10"/>
    </row>
    <row r="61" spans="1:3" x14ac:dyDescent="0.2">
      <c r="A61" t="s">
        <v>113</v>
      </c>
    </row>
    <row r="62" spans="1:3" x14ac:dyDescent="0.2">
      <c r="A62" s="14" t="s">
        <v>114</v>
      </c>
    </row>
    <row r="63" spans="1:3" x14ac:dyDescent="0.2">
      <c r="A63" s="14" t="s">
        <v>115</v>
      </c>
    </row>
    <row r="64" spans="1:3" x14ac:dyDescent="0.2">
      <c r="C64" s="11"/>
    </row>
    <row r="65" spans="1:3" x14ac:dyDescent="0.2">
      <c r="A65" s="46"/>
      <c r="B65" s="46"/>
      <c r="C65" s="9"/>
    </row>
    <row r="66" spans="1:3" x14ac:dyDescent="0.2">
      <c r="C66" s="47"/>
    </row>
    <row r="67" spans="1:3" x14ac:dyDescent="0.2">
      <c r="C67" s="47"/>
    </row>
    <row r="68" spans="1:3" hidden="1" x14ac:dyDescent="0.2">
      <c r="B68" s="3" t="s">
        <v>3</v>
      </c>
    </row>
    <row r="69" spans="1:3" hidden="1" x14ac:dyDescent="0.2">
      <c r="B69" s="3"/>
    </row>
    <row r="70" spans="1:3" hidden="1" x14ac:dyDescent="0.2">
      <c r="B70" s="5" t="s">
        <v>5</v>
      </c>
    </row>
    <row r="71" spans="1:3" hidden="1" x14ac:dyDescent="0.2">
      <c r="B71" s="5"/>
    </row>
    <row r="72" spans="1:3" hidden="1" x14ac:dyDescent="0.2">
      <c r="B72" s="48" t="s">
        <v>74</v>
      </c>
    </row>
    <row r="73" spans="1:3" hidden="1" x14ac:dyDescent="0.2">
      <c r="A73" s="2" t="s">
        <v>16</v>
      </c>
      <c r="B73" s="5"/>
    </row>
    <row r="74" spans="1:3" hidden="1" x14ac:dyDescent="0.2">
      <c r="A74" s="49"/>
      <c r="B74" s="5"/>
    </row>
    <row r="75" spans="1:3" hidden="1" x14ac:dyDescent="0.2"/>
    <row r="76" spans="1:3" hidden="1" x14ac:dyDescent="0.2">
      <c r="A76" s="14" t="s">
        <v>62</v>
      </c>
      <c r="B76" s="15"/>
      <c r="C76" s="16"/>
    </row>
    <row r="77" spans="1:3" hidden="1" x14ac:dyDescent="0.2">
      <c r="A77" s="14"/>
      <c r="B77" s="15"/>
      <c r="C77" s="16"/>
    </row>
    <row r="78" spans="1:3" hidden="1" x14ac:dyDescent="0.2">
      <c r="B78" s="34"/>
      <c r="C78" s="16"/>
    </row>
    <row r="79" spans="1:3" hidden="1" x14ac:dyDescent="0.2">
      <c r="A79" s="2" t="s">
        <v>62</v>
      </c>
      <c r="B79" s="51">
        <f>SUM(B76:B78)</f>
        <v>0</v>
      </c>
    </row>
    <row r="82" spans="1:9" x14ac:dyDescent="0.2">
      <c r="A82" s="52" t="s">
        <v>49</v>
      </c>
    </row>
    <row r="86" spans="1:9" x14ac:dyDescent="0.2">
      <c r="E86" s="16"/>
      <c r="F86" s="16"/>
      <c r="G86" s="16"/>
      <c r="H86" s="16"/>
      <c r="I86" s="16"/>
    </row>
    <row r="89" spans="1:9" x14ac:dyDescent="0.2">
      <c r="B89" s="56"/>
    </row>
    <row r="90" spans="1:9" x14ac:dyDescent="0.2">
      <c r="B90" s="56"/>
    </row>
  </sheetData>
  <sheetProtection algorithmName="SHA-512" hashValue="WXFGV3y3/36HYOq4aM+ifU+OVHP9ltIniJ1pQa3iympGg4GZT2u8BZF2//tgb23MvagsKE4ZSQ1VhUK9S4IyuA==" saltValue="WWcfopT8+zu4teIiYAvmA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Marsh &amp; Parsons 260123</vt:lpstr>
      <vt:lpstr>Atkinson McLeod 030323</vt:lpstr>
      <vt:lpstr>Chesterton Global 231023</vt:lpstr>
      <vt:lpstr>Ludlow Thompson 061123</vt:lpstr>
      <vt:lpstr>SDL Auctions 111223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Constantine Mossios</cp:lastModifiedBy>
  <dcterms:created xsi:type="dcterms:W3CDTF">2024-05-10T12:27:37Z</dcterms:created>
  <dcterms:modified xsi:type="dcterms:W3CDTF">2024-05-13T12:38:59Z</dcterms:modified>
</cp:coreProperties>
</file>