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mossios/Documents/Business Valuation Benchmarks Ltd/2024 Publication/BVB Insights 2024 with Supporting Calculations/Consumer Discretionary/"/>
    </mc:Choice>
  </mc:AlternateContent>
  <xr:revisionPtr revIDLastSave="0" documentId="13_ncr:1_{82479C9A-4B61-7A40-BB5D-573F3E1A6C5B}" xr6:coauthVersionLast="47" xr6:coauthVersionMax="47" xr10:uidLastSave="{00000000-0000-0000-0000-000000000000}"/>
  <workbookProtection workbookAlgorithmName="SHA-512" workbookHashValue="dTPoxuA/HsCAVK7w3jA6Spj9Mk/ubQ3ShwtpGpI7DeLs0B5Rv1kBbqhuMhlCCW8+KoyWuFvXcppmEpwkrnT6OA==" workbookSaltValue="HPePbgUmR3hsgZGvqNFAhA==" workbookSpinCount="100000" lockStructure="1"/>
  <bookViews>
    <workbookView xWindow="0" yWindow="0" windowWidth="28800" windowHeight="18000" xr2:uid="{D97717FD-E23F-E346-B192-ECC63D5A910D}"/>
  </bookViews>
  <sheets>
    <sheet name="Social Chain 030223" sheetId="1" r:id="rId1"/>
    <sheet name="Tag Worldwide 300623" sheetId="2" r:id="rId2"/>
    <sheet name="Uncommon Creative Studio 110723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2" i="3" l="1"/>
  <c r="B55" i="3"/>
  <c r="B57" i="3" s="1"/>
  <c r="B24" i="3"/>
  <c r="B86" i="3"/>
  <c r="B21" i="3" s="1"/>
  <c r="B17" i="3"/>
  <c r="B61" i="3" l="1"/>
  <c r="B60" i="3"/>
  <c r="B58" i="2" l="1"/>
  <c r="B22" i="2"/>
  <c r="C86" i="2"/>
  <c r="A81" i="2"/>
  <c r="B83" i="2" s="1"/>
  <c r="B86" i="2" s="1"/>
  <c r="B53" i="2"/>
  <c r="B55" i="2" s="1"/>
  <c r="B14" i="2"/>
  <c r="B19" i="2" l="1"/>
  <c r="B20" i="1" l="1"/>
  <c r="B82" i="1"/>
  <c r="B17" i="1" s="1"/>
  <c r="B51" i="1"/>
  <c r="B56" i="1"/>
</calcChain>
</file>

<file path=xl/sharedStrings.xml><?xml version="1.0" encoding="utf-8"?>
<sst xmlns="http://schemas.openxmlformats.org/spreadsheetml/2006/main" count="177" uniqueCount="75">
  <si>
    <t>Target Company</t>
  </si>
  <si>
    <t>Social Chain Ltd</t>
  </si>
  <si>
    <t>Currency</t>
  </si>
  <si>
    <t>GBP</t>
  </si>
  <si>
    <t>Display</t>
  </si>
  <si>
    <t>000s</t>
  </si>
  <si>
    <t>Enterprise Value</t>
  </si>
  <si>
    <t>Date Completed:</t>
  </si>
  <si>
    <t>Consideration (GBP)</t>
  </si>
  <si>
    <t>Source: Brave Bison Group plc press release dated 13/09/2023; note 14 Acquisitions</t>
  </si>
  <si>
    <t>Adjustments:</t>
  </si>
  <si>
    <t>Overdraft</t>
  </si>
  <si>
    <t>EV</t>
  </si>
  <si>
    <t>Normalised EBITDA</t>
  </si>
  <si>
    <t>Reporting Date:</t>
  </si>
  <si>
    <t>USD/GBP Exchange Rate:</t>
  </si>
  <si>
    <t>Revenue</t>
  </si>
  <si>
    <t>Source: Brave Bison Group plc press release dated 03/02/2023</t>
  </si>
  <si>
    <t>Gross Profit</t>
  </si>
  <si>
    <t>Operating profit</t>
  </si>
  <si>
    <t>Add Back:</t>
  </si>
  <si>
    <t>Gain on Sale of FA</t>
  </si>
  <si>
    <t>Loss on Sale of FA</t>
  </si>
  <si>
    <t>Write down of inventories</t>
  </si>
  <si>
    <t>Other - to account for non-recurring costs</t>
  </si>
  <si>
    <t>Share based payments</t>
  </si>
  <si>
    <t>Exceptional items</t>
  </si>
  <si>
    <t>Amortisation of Goodwill</t>
  </si>
  <si>
    <t>Amortisation of Acq Rights</t>
  </si>
  <si>
    <t>Amortisation of Devt Costs</t>
  </si>
  <si>
    <t>Amortisation of Intangible Assets</t>
  </si>
  <si>
    <t>Depreciation of Tangible Assets</t>
  </si>
  <si>
    <t>Sub-total</t>
  </si>
  <si>
    <t>EV/Revenue Multiple</t>
  </si>
  <si>
    <t>EV/EBIT Multiple</t>
  </si>
  <si>
    <t>N/A</t>
  </si>
  <si>
    <t>EV/EBITDA Multiple</t>
  </si>
  <si>
    <t>Source Data</t>
  </si>
  <si>
    <t>The Social Chain AG press release dated 03/02/2023</t>
  </si>
  <si>
    <t>Brave Bison Group plc press release dated 03/02/2023</t>
  </si>
  <si>
    <t>Social Chain Ltd PSC02 notice dated 14/02/2023</t>
  </si>
  <si>
    <t>Brave Bison Group plc press release dated 13/09/2023</t>
  </si>
  <si>
    <t>Cash and cash Equivalents</t>
  </si>
  <si>
    <t xml:space="preserve"> Brave Bison Group plc press release dated 13/09/2023; note 14 Acquisitions</t>
  </si>
  <si>
    <t>Lease Liabilities</t>
  </si>
  <si>
    <t>© 2024 Business Valuation Benchmarks Ltd</t>
  </si>
  <si>
    <t>Tag Worldwide Holdings Limited</t>
  </si>
  <si>
    <t>JPY</t>
  </si>
  <si>
    <t>JPY/GBP Exchange Rate:</t>
  </si>
  <si>
    <t>Source: www.oanda.com - as at 30/06/2023</t>
  </si>
  <si>
    <t>Source: Dentsu Group Inc Quarterly Financial Statements for the six months January to June 2023; note 5 Business Combination</t>
  </si>
  <si>
    <t>Cash acquired</t>
  </si>
  <si>
    <t>Source: Dentsu Group Inc Quarterly Financial Statements for the six months January to June 2023; note 5 Business Combination - see below</t>
  </si>
  <si>
    <t xml:space="preserve">Source: </t>
  </si>
  <si>
    <t>Source:</t>
  </si>
  <si>
    <t>AI Wertheimer Holdings Limited consolidated financial statements for the year ended 31/12/2022</t>
  </si>
  <si>
    <t>Advent International press release dated 07/03/2023</t>
  </si>
  <si>
    <t>Dentsu Group Inc press release dated 08/03/2023</t>
  </si>
  <si>
    <t>Dentsu Group Inc press release dated 03/07/2023</t>
  </si>
  <si>
    <t>AI Wertheimer Holdings Limited PSC02 notice dated 13/07/2023</t>
  </si>
  <si>
    <t>Dentsu Group Inc Quarterly Financial Statements for the six months January to June 2023</t>
  </si>
  <si>
    <t>Debt</t>
  </si>
  <si>
    <t>Uncommon Creative Studio Holding Limited</t>
  </si>
  <si>
    <t>Source: Havas UK Limited Annual report and financial statements for the year ended 31/12/2022; note 25 Events after the reporting date; excludes earnout of £82m</t>
  </si>
  <si>
    <t>Percentage acquired:</t>
  </si>
  <si>
    <t>Source: Havas UK Limited Annual report and financial statements for the year ended 31/12/2022; note 25 Events after the reporting date</t>
  </si>
  <si>
    <t>Implied value</t>
  </si>
  <si>
    <t>Cash at bank and in hand - as at 31/12/2022</t>
  </si>
  <si>
    <t>Source: Uncommon Creative Studio Holding Limited consolidated financial statements for the year ended 31/12/2022</t>
  </si>
  <si>
    <t>Uncommon Creative Studio Holding Limited consolidated financial statements for the year ended 31/12/2022</t>
  </si>
  <si>
    <t>Havas UK Limited Annual report and financial statements for the year ended 31/12/2022</t>
  </si>
  <si>
    <t>Havas SA press release dated 12/07/2023</t>
  </si>
  <si>
    <t>Uncommon Creative Studio Holding Limited PSC02 notice dated 24/07/2023</t>
  </si>
  <si>
    <t>Cash at bank and in hand</t>
  </si>
  <si>
    <t>Source: AI Wertheimer Holdings Limited consolidated financial statements for the year ended 31/12/2022; note 3 Revenue - Marketing Activation Platform representing the operations of Tag.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</si>
</sst>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5" formatCode="dd/mm/yyyy;@"/>
    <numFmt numFmtId="166" formatCode="#,##0.0;[Red]\-#,##0.0"/>
    <numFmt numFmtId="167" formatCode="#,##0.00000;[Red]\-#,##0.00000"/>
    <numFmt numFmtId="168" formatCode="#,##0.00000_);[Red]\(#,##0.00000\)"/>
    <numFmt numFmtId="169" formatCode="0.0%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2" borderId="1" xfId="0" applyFont="1" applyFill="1" applyBorder="1"/>
    <xf numFmtId="38" fontId="0" fillId="2" borderId="1" xfId="1" applyNumberFormat="1" applyFont="1" applyFill="1" applyBorder="1"/>
    <xf numFmtId="40" fontId="0" fillId="2" borderId="1" xfId="1" applyNumberFormat="1" applyFont="1" applyFill="1" applyBorder="1"/>
    <xf numFmtId="38" fontId="0" fillId="0" borderId="0" xfId="1" applyNumberFormat="1" applyFont="1"/>
    <xf numFmtId="40" fontId="0" fillId="0" borderId="0" xfId="1" applyNumberFormat="1" applyFont="1"/>
    <xf numFmtId="165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vertical="top"/>
    </xf>
    <xf numFmtId="38" fontId="0" fillId="0" borderId="0" xfId="1" applyNumberFormat="1" applyFont="1" applyAlignment="1">
      <alignment vertical="top"/>
    </xf>
    <xf numFmtId="0" fontId="0" fillId="0" borderId="0" xfId="0" applyAlignment="1">
      <alignment vertical="top" wrapText="1"/>
    </xf>
    <xf numFmtId="14" fontId="2" fillId="0" borderId="0" xfId="0" applyNumberFormat="1" applyFont="1" applyAlignment="1">
      <alignment horizontal="left"/>
    </xf>
    <xf numFmtId="0" fontId="2" fillId="2" borderId="1" xfId="0" applyFont="1" applyFill="1" applyBorder="1"/>
    <xf numFmtId="38" fontId="2" fillId="2" borderId="1" xfId="1" applyNumberFormat="1" applyFont="1" applyFill="1" applyBorder="1"/>
    <xf numFmtId="40" fontId="2" fillId="2" borderId="1" xfId="1" applyNumberFormat="1" applyFont="1" applyFill="1" applyBorder="1"/>
    <xf numFmtId="0" fontId="5" fillId="2" borderId="1" xfId="0" applyFont="1" applyFill="1" applyBorder="1"/>
    <xf numFmtId="0" fontId="6" fillId="0" borderId="0" xfId="0" quotePrefix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 wrapText="1"/>
    </xf>
    <xf numFmtId="0" fontId="0" fillId="0" borderId="0" xfId="0" applyAlignment="1">
      <alignment horizontal="left"/>
    </xf>
    <xf numFmtId="38" fontId="0" fillId="0" borderId="0" xfId="1" applyNumberFormat="1" applyFont="1" applyFill="1" applyAlignment="1">
      <alignment vertical="top"/>
    </xf>
    <xf numFmtId="0" fontId="0" fillId="0" borderId="2" xfId="0" applyBorder="1"/>
    <xf numFmtId="38" fontId="0" fillId="0" borderId="2" xfId="1" applyNumberFormat="1" applyFont="1" applyBorder="1"/>
    <xf numFmtId="40" fontId="0" fillId="0" borderId="2" xfId="1" applyNumberFormat="1" applyFont="1" applyBorder="1"/>
    <xf numFmtId="0" fontId="2" fillId="2" borderId="1" xfId="0" applyFont="1" applyFill="1" applyBorder="1" applyAlignment="1">
      <alignment vertical="top"/>
    </xf>
    <xf numFmtId="38" fontId="2" fillId="2" borderId="1" xfId="1" applyNumberFormat="1" applyFont="1" applyFill="1" applyBorder="1" applyAlignment="1">
      <alignment vertical="top"/>
    </xf>
    <xf numFmtId="40" fontId="0" fillId="2" borderId="1" xfId="1" applyNumberFormat="1" applyFont="1" applyFill="1" applyBorder="1" applyAlignment="1">
      <alignment vertical="top" wrapText="1"/>
    </xf>
    <xf numFmtId="0" fontId="0" fillId="2" borderId="3" xfId="0" applyFill="1" applyBorder="1"/>
    <xf numFmtId="166" fontId="2" fillId="2" borderId="4" xfId="1" applyNumberFormat="1" applyFont="1" applyFill="1" applyBorder="1"/>
    <xf numFmtId="166" fontId="2" fillId="2" borderId="4" xfId="1" applyNumberFormat="1" applyFont="1" applyFill="1" applyBorder="1" applyAlignment="1">
      <alignment horizontal="right"/>
    </xf>
    <xf numFmtId="0" fontId="0" fillId="2" borderId="1" xfId="0" applyFill="1" applyBorder="1"/>
    <xf numFmtId="40" fontId="0" fillId="0" borderId="0" xfId="1" applyNumberFormat="1" applyFont="1" applyFill="1" applyBorder="1"/>
    <xf numFmtId="165" fontId="2" fillId="0" borderId="0" xfId="0" applyNumberFormat="1" applyFont="1" applyAlignment="1">
      <alignment horizontal="center"/>
    </xf>
    <xf numFmtId="167" fontId="0" fillId="0" borderId="0" xfId="1" applyNumberFormat="1" applyFont="1" applyAlignment="1">
      <alignment horizontal="left"/>
    </xf>
    <xf numFmtId="38" fontId="2" fillId="0" borderId="0" xfId="1" applyNumberFormat="1" applyFont="1"/>
    <xf numFmtId="0" fontId="0" fillId="0" borderId="0" xfId="0" quotePrefix="1"/>
    <xf numFmtId="168" fontId="0" fillId="0" borderId="0" xfId="1" applyNumberFormat="1" applyFont="1" applyAlignment="1">
      <alignment horizontal="left" vertical="top"/>
    </xf>
    <xf numFmtId="40" fontId="0" fillId="2" borderId="1" xfId="1" applyNumberFormat="1" applyFont="1" applyFill="1" applyBorder="1" applyAlignment="1">
      <alignment wrapText="1"/>
    </xf>
    <xf numFmtId="166" fontId="2" fillId="0" borderId="0" xfId="1" applyNumberFormat="1" applyFont="1" applyFill="1" applyBorder="1"/>
    <xf numFmtId="169" fontId="0" fillId="0" borderId="0" xfId="2" applyNumberFormat="1" applyFont="1" applyAlignment="1">
      <alignment horizontal="left" vertical="top"/>
    </xf>
    <xf numFmtId="38" fontId="4" fillId="0" borderId="0" xfId="1" applyNumberFormat="1" applyFont="1" applyAlignment="1">
      <alignment vertical="top"/>
    </xf>
  </cellXfs>
  <cellStyles count="3">
    <cellStyle name="Comma" xfId="1" builtinId="3"/>
    <cellStyle name="Normal" xfId="0" builtinId="0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71690-E95B-8C43-8CB2-2153304871E3}">
  <sheetPr>
    <pageSetUpPr fitToPage="1"/>
  </sheetPr>
  <dimension ref="A1:I89"/>
  <sheetViews>
    <sheetView tabSelected="1"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1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44960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17" x14ac:dyDescent="0.2">
      <c r="A12" s="14" t="s">
        <v>8</v>
      </c>
      <c r="B12" s="15">
        <v>4756</v>
      </c>
      <c r="C12" s="16" t="s">
        <v>9</v>
      </c>
    </row>
    <row r="13" spans="1:3" x14ac:dyDescent="0.2">
      <c r="A13" s="14"/>
      <c r="B13" s="15"/>
      <c r="C13" s="16"/>
    </row>
    <row r="14" spans="1:3" x14ac:dyDescent="0.2">
      <c r="A14" s="14"/>
      <c r="B14" s="15"/>
      <c r="C14" s="16"/>
    </row>
    <row r="15" spans="1:3" x14ac:dyDescent="0.2">
      <c r="A15" s="17" t="s">
        <v>10</v>
      </c>
      <c r="B15" s="15"/>
      <c r="C15" s="16"/>
    </row>
    <row r="16" spans="1:3" x14ac:dyDescent="0.2">
      <c r="A16" s="14"/>
      <c r="B16" s="15"/>
      <c r="C16" s="16"/>
    </row>
    <row r="17" spans="1:3" ht="17" x14ac:dyDescent="0.2">
      <c r="A17" s="14" t="s">
        <v>11</v>
      </c>
      <c r="B17" s="15">
        <f>-B82</f>
        <v>27</v>
      </c>
      <c r="C17" s="16" t="s">
        <v>9</v>
      </c>
    </row>
    <row r="18" spans="1:3" x14ac:dyDescent="0.2">
      <c r="A18" s="14"/>
      <c r="B18" s="15"/>
      <c r="C18" s="16"/>
    </row>
    <row r="19" spans="1:3" x14ac:dyDescent="0.2">
      <c r="A19" s="4"/>
      <c r="B19" s="10"/>
    </row>
    <row r="20" spans="1:3" x14ac:dyDescent="0.2">
      <c r="A20" s="18" t="s">
        <v>12</v>
      </c>
      <c r="B20" s="19">
        <f>B12-B82</f>
        <v>4783</v>
      </c>
      <c r="C20" s="20"/>
    </row>
    <row r="21" spans="1:3" x14ac:dyDescent="0.2">
      <c r="A21" s="2"/>
    </row>
    <row r="22" spans="1:3" x14ac:dyDescent="0.2">
      <c r="A22" s="2"/>
    </row>
    <row r="23" spans="1:3" x14ac:dyDescent="0.2">
      <c r="A23" s="7" t="s">
        <v>13</v>
      </c>
      <c r="B23" s="7"/>
      <c r="C23" s="21"/>
    </row>
    <row r="24" spans="1:3" x14ac:dyDescent="0.2">
      <c r="A24" s="2" t="s">
        <v>14</v>
      </c>
      <c r="B24" s="3"/>
      <c r="C24" s="22"/>
    </row>
    <row r="25" spans="1:3" x14ac:dyDescent="0.2">
      <c r="A25" s="12">
        <v>44926</v>
      </c>
      <c r="B25" s="23"/>
      <c r="C25" s="23"/>
    </row>
    <row r="26" spans="1:3" x14ac:dyDescent="0.2">
      <c r="A26" s="13"/>
      <c r="B26" s="24"/>
      <c r="C26" s="23"/>
    </row>
    <row r="27" spans="1:3" x14ac:dyDescent="0.2">
      <c r="A27" s="2" t="s">
        <v>15</v>
      </c>
      <c r="B27" s="23"/>
      <c r="C27" s="23"/>
    </row>
    <row r="28" spans="1:3" x14ac:dyDescent="0.2">
      <c r="A28" s="25"/>
      <c r="B28" s="23"/>
      <c r="C28" s="25"/>
    </row>
    <row r="29" spans="1:3" x14ac:dyDescent="0.2">
      <c r="A29" s="13"/>
      <c r="B29" s="23"/>
      <c r="C29" s="23"/>
    </row>
    <row r="30" spans="1:3" ht="17" x14ac:dyDescent="0.2">
      <c r="A30" s="14" t="s">
        <v>16</v>
      </c>
      <c r="B30" s="26">
        <v>13800</v>
      </c>
      <c r="C30" s="16" t="s">
        <v>17</v>
      </c>
    </row>
    <row r="31" spans="1:3" hidden="1" x14ac:dyDescent="0.2">
      <c r="A31" s="14" t="s">
        <v>18</v>
      </c>
      <c r="B31" s="26"/>
      <c r="C31" s="16"/>
    </row>
    <row r="32" spans="1:3" hidden="1" x14ac:dyDescent="0.2">
      <c r="A32" s="1" t="s">
        <v>19</v>
      </c>
      <c r="B32" s="26"/>
      <c r="C32" s="16"/>
    </row>
    <row r="33" spans="1:3" hidden="1" x14ac:dyDescent="0.2">
      <c r="A33" s="14"/>
      <c r="B33" s="26"/>
      <c r="C33" s="11"/>
    </row>
    <row r="34" spans="1:3" hidden="1" x14ac:dyDescent="0.2">
      <c r="A34" s="1" t="s">
        <v>20</v>
      </c>
      <c r="B34" s="26"/>
      <c r="C34" s="11"/>
    </row>
    <row r="35" spans="1:3" hidden="1" x14ac:dyDescent="0.2">
      <c r="A35" s="14"/>
      <c r="B35" s="26"/>
      <c r="C35" s="11"/>
    </row>
    <row r="36" spans="1:3" hidden="1" x14ac:dyDescent="0.2">
      <c r="A36" s="14" t="s">
        <v>21</v>
      </c>
      <c r="B36" s="26"/>
      <c r="C36" s="16"/>
    </row>
    <row r="37" spans="1:3" hidden="1" x14ac:dyDescent="0.2">
      <c r="A37" s="14" t="s">
        <v>22</v>
      </c>
      <c r="B37" s="26"/>
      <c r="C37" s="11"/>
    </row>
    <row r="38" spans="1:3" hidden="1" x14ac:dyDescent="0.2">
      <c r="A38" s="14"/>
      <c r="B38" s="26"/>
      <c r="C38" s="11"/>
    </row>
    <row r="39" spans="1:3" hidden="1" x14ac:dyDescent="0.2">
      <c r="A39" s="14" t="s">
        <v>23</v>
      </c>
      <c r="B39" s="26"/>
      <c r="C39" s="11"/>
    </row>
    <row r="40" spans="1:3" hidden="1" x14ac:dyDescent="0.2">
      <c r="A40" s="14" t="s">
        <v>24</v>
      </c>
      <c r="B40" s="26"/>
      <c r="C40" s="16"/>
    </row>
    <row r="41" spans="1:3" hidden="1" x14ac:dyDescent="0.2">
      <c r="A41" s="14" t="s">
        <v>25</v>
      </c>
      <c r="B41" s="26"/>
      <c r="C41" s="11"/>
    </row>
    <row r="42" spans="1:3" hidden="1" x14ac:dyDescent="0.2">
      <c r="A42" s="14" t="s">
        <v>26</v>
      </c>
      <c r="B42" s="26"/>
      <c r="C42" s="11"/>
    </row>
    <row r="43" spans="1:3" hidden="1" x14ac:dyDescent="0.2">
      <c r="A43" s="14"/>
      <c r="B43" s="26"/>
      <c r="C43" s="11"/>
    </row>
    <row r="44" spans="1:3" hidden="1" x14ac:dyDescent="0.2">
      <c r="A44" s="14" t="s">
        <v>27</v>
      </c>
      <c r="B44" s="26"/>
      <c r="C44" s="16"/>
    </row>
    <row r="45" spans="1:3" hidden="1" x14ac:dyDescent="0.2">
      <c r="A45" s="14" t="s">
        <v>28</v>
      </c>
      <c r="B45" s="26"/>
      <c r="C45" s="11"/>
    </row>
    <row r="46" spans="1:3" hidden="1" x14ac:dyDescent="0.2">
      <c r="A46" s="14" t="s">
        <v>29</v>
      </c>
      <c r="B46" s="26"/>
      <c r="C46" s="16"/>
    </row>
    <row r="47" spans="1:3" hidden="1" x14ac:dyDescent="0.2">
      <c r="A47" s="14" t="s">
        <v>30</v>
      </c>
      <c r="B47" s="26"/>
      <c r="C47" s="16"/>
    </row>
    <row r="48" spans="1:3" hidden="1" x14ac:dyDescent="0.2">
      <c r="A48" s="14"/>
      <c r="B48" s="26"/>
      <c r="C48" s="11"/>
    </row>
    <row r="49" spans="1:3" hidden="1" x14ac:dyDescent="0.2">
      <c r="A49" s="14" t="s">
        <v>31</v>
      </c>
      <c r="B49" s="26"/>
      <c r="C49" s="16"/>
    </row>
    <row r="50" spans="1:3" hidden="1" x14ac:dyDescent="0.2">
      <c r="A50" s="14"/>
      <c r="B50" s="26"/>
      <c r="C50" s="11"/>
    </row>
    <row r="51" spans="1:3" hidden="1" x14ac:dyDescent="0.2">
      <c r="A51" s="14" t="s">
        <v>32</v>
      </c>
      <c r="B51" s="26">
        <f>SUM(B36:B49)</f>
        <v>0</v>
      </c>
      <c r="C51" s="11"/>
    </row>
    <row r="52" spans="1:3" x14ac:dyDescent="0.2">
      <c r="A52" s="27"/>
      <c r="B52" s="28"/>
      <c r="C52" s="29"/>
    </row>
    <row r="53" spans="1:3" ht="17" x14ac:dyDescent="0.2">
      <c r="A53" s="30" t="s">
        <v>13</v>
      </c>
      <c r="B53" s="31">
        <v>-100</v>
      </c>
      <c r="C53" s="32" t="s">
        <v>17</v>
      </c>
    </row>
    <row r="54" spans="1:3" x14ac:dyDescent="0.2">
      <c r="B54" s="10"/>
      <c r="C54" s="11"/>
    </row>
    <row r="55" spans="1:3" x14ac:dyDescent="0.2">
      <c r="B55" s="3"/>
      <c r="C55" s="10"/>
    </row>
    <row r="56" spans="1:3" x14ac:dyDescent="0.2">
      <c r="A56" s="33" t="s">
        <v>33</v>
      </c>
      <c r="B56" s="34">
        <f>ROUND((B20/B30),1)</f>
        <v>0.3</v>
      </c>
      <c r="C56" s="10"/>
    </row>
    <row r="57" spans="1:3" x14ac:dyDescent="0.2">
      <c r="A57" s="33" t="s">
        <v>34</v>
      </c>
      <c r="B57" s="35" t="s">
        <v>35</v>
      </c>
      <c r="C57" s="10"/>
    </row>
    <row r="58" spans="1:3" x14ac:dyDescent="0.2">
      <c r="A58" s="33" t="s">
        <v>36</v>
      </c>
      <c r="B58" s="35" t="s">
        <v>35</v>
      </c>
      <c r="C58" s="10"/>
    </row>
    <row r="61" spans="1:3" x14ac:dyDescent="0.2">
      <c r="A61" s="7" t="s">
        <v>37</v>
      </c>
      <c r="B61" s="8"/>
      <c r="C61" s="9"/>
    </row>
    <row r="62" spans="1:3" x14ac:dyDescent="0.2">
      <c r="C62" s="10"/>
    </row>
    <row r="63" spans="1:3" x14ac:dyDescent="0.2">
      <c r="A63" t="s">
        <v>38</v>
      </c>
    </row>
    <row r="64" spans="1:3" x14ac:dyDescent="0.2">
      <c r="A64" s="14" t="s">
        <v>39</v>
      </c>
    </row>
    <row r="65" spans="1:3" x14ac:dyDescent="0.2">
      <c r="A65" s="14" t="s">
        <v>40</v>
      </c>
    </row>
    <row r="66" spans="1:3" x14ac:dyDescent="0.2">
      <c r="A66" t="s">
        <v>41</v>
      </c>
      <c r="C66" s="11"/>
    </row>
    <row r="67" spans="1:3" x14ac:dyDescent="0.2">
      <c r="C67" s="11"/>
    </row>
    <row r="68" spans="1:3" x14ac:dyDescent="0.2">
      <c r="A68" s="36"/>
      <c r="B68" s="36"/>
      <c r="C68" s="9"/>
    </row>
    <row r="69" spans="1:3" x14ac:dyDescent="0.2">
      <c r="C69" s="37"/>
    </row>
    <row r="70" spans="1:3" x14ac:dyDescent="0.2">
      <c r="C70" s="37"/>
    </row>
    <row r="71" spans="1:3" x14ac:dyDescent="0.2">
      <c r="B71" s="3" t="s">
        <v>3</v>
      </c>
    </row>
    <row r="72" spans="1:3" x14ac:dyDescent="0.2">
      <c r="B72" s="3"/>
    </row>
    <row r="73" spans="1:3" x14ac:dyDescent="0.2">
      <c r="B73" s="5" t="s">
        <v>5</v>
      </c>
    </row>
    <row r="74" spans="1:3" x14ac:dyDescent="0.2">
      <c r="B74" s="5"/>
    </row>
    <row r="75" spans="1:3" x14ac:dyDescent="0.2">
      <c r="B75" s="38">
        <v>44960</v>
      </c>
    </row>
    <row r="76" spans="1:3" x14ac:dyDescent="0.2">
      <c r="A76" s="2" t="s">
        <v>15</v>
      </c>
      <c r="B76" s="5"/>
    </row>
    <row r="77" spans="1:3" x14ac:dyDescent="0.2">
      <c r="A77" s="39"/>
      <c r="B77" s="5"/>
    </row>
    <row r="79" spans="1:3" x14ac:dyDescent="0.2">
      <c r="A79" s="14" t="s">
        <v>42</v>
      </c>
    </row>
    <row r="80" spans="1:3" ht="17" x14ac:dyDescent="0.2">
      <c r="A80" s="14" t="s">
        <v>11</v>
      </c>
      <c r="B80" s="15">
        <v>-27</v>
      </c>
      <c r="C80" s="16" t="s">
        <v>43</v>
      </c>
    </row>
    <row r="81" spans="1:9" x14ac:dyDescent="0.2">
      <c r="A81" t="s">
        <v>44</v>
      </c>
      <c r="B81" s="28"/>
      <c r="C81" s="16"/>
    </row>
    <row r="82" spans="1:9" x14ac:dyDescent="0.2">
      <c r="A82" s="1" t="s">
        <v>11</v>
      </c>
      <c r="B82" s="40">
        <f>SUM(B80:B81)</f>
        <v>-27</v>
      </c>
    </row>
    <row r="85" spans="1:9" x14ac:dyDescent="0.2">
      <c r="A85" s="41" t="s">
        <v>45</v>
      </c>
    </row>
    <row r="89" spans="1:9" x14ac:dyDescent="0.2">
      <c r="E89" s="16"/>
      <c r="F89" s="16"/>
      <c r="G89" s="16"/>
      <c r="H89" s="16"/>
      <c r="I89" s="16"/>
    </row>
  </sheetData>
  <sheetProtection algorithmName="SHA-512" hashValue="Sy/Dw5mN0Y4/xw+obowjju1xADjEoWHJBJgxsZFNW8JzjQq5OVvaS53vO9gRoMc6VtP22NCJiBz+RQvZvCMzIQ==" saltValue="ECIfzuZehoxnU2RS6m9QJg==" spinCount="100000" sheet="1" objects="1" scenarios="1"/>
  <pageMargins left="0.7" right="0.7" top="0.75" bottom="0.75" header="0.3" footer="0.3"/>
  <pageSetup paperSize="9" scale="61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DA06A-C523-A143-A45D-CD25E79261F2}">
  <sheetPr>
    <pageSetUpPr fitToPage="1"/>
  </sheetPr>
  <dimension ref="A1:J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3" width="12.6640625" customWidth="1"/>
    <col min="4" max="4" width="80.6640625" customWidth="1"/>
    <col min="5" max="5" width="20.5" bestFit="1" customWidth="1"/>
    <col min="6" max="10" width="10.83203125" customWidth="1"/>
  </cols>
  <sheetData>
    <row r="1" spans="1:4" x14ac:dyDescent="0.2">
      <c r="A1" s="1" t="s">
        <v>0</v>
      </c>
      <c r="B1" s="1" t="s">
        <v>46</v>
      </c>
      <c r="C1" s="1"/>
      <c r="D1" s="1"/>
    </row>
    <row r="2" spans="1:4" x14ac:dyDescent="0.2">
      <c r="A2" s="2"/>
    </row>
    <row r="3" spans="1:4" x14ac:dyDescent="0.2">
      <c r="A3" s="2" t="s">
        <v>2</v>
      </c>
      <c r="B3" s="3" t="s">
        <v>3</v>
      </c>
      <c r="C3" s="3" t="s">
        <v>47</v>
      </c>
      <c r="D3" s="4"/>
    </row>
    <row r="4" spans="1:4" x14ac:dyDescent="0.2">
      <c r="A4" s="2"/>
      <c r="B4" s="3"/>
      <c r="C4" s="3"/>
      <c r="D4" s="4"/>
    </row>
    <row r="5" spans="1:4" x14ac:dyDescent="0.2">
      <c r="A5" s="2" t="s">
        <v>4</v>
      </c>
      <c r="B5" s="5" t="s">
        <v>5</v>
      </c>
      <c r="C5" s="5" t="s">
        <v>5</v>
      </c>
    </row>
    <row r="6" spans="1:4" x14ac:dyDescent="0.2">
      <c r="A6" s="2"/>
      <c r="B6" s="6"/>
      <c r="C6" s="6"/>
    </row>
    <row r="7" spans="1:4" x14ac:dyDescent="0.2">
      <c r="A7" s="7" t="s">
        <v>6</v>
      </c>
      <c r="B7" s="8"/>
      <c r="C7" s="8"/>
      <c r="D7" s="9"/>
    </row>
    <row r="8" spans="1:4" x14ac:dyDescent="0.2">
      <c r="A8" s="2" t="s">
        <v>7</v>
      </c>
      <c r="B8" s="10"/>
      <c r="C8" s="10"/>
      <c r="D8" s="11"/>
    </row>
    <row r="9" spans="1:4" x14ac:dyDescent="0.2">
      <c r="A9" s="12">
        <v>45107</v>
      </c>
      <c r="B9" s="10"/>
      <c r="C9" s="10"/>
      <c r="D9" s="11"/>
    </row>
    <row r="10" spans="1:4" x14ac:dyDescent="0.2">
      <c r="A10" s="13"/>
      <c r="B10" s="10"/>
      <c r="C10" s="10"/>
      <c r="D10" s="11"/>
    </row>
    <row r="11" spans="1:4" x14ac:dyDescent="0.2">
      <c r="A11" s="2" t="s">
        <v>48</v>
      </c>
      <c r="B11" s="10"/>
      <c r="C11" s="10"/>
      <c r="D11" s="11"/>
    </row>
    <row r="12" spans="1:4" x14ac:dyDescent="0.2">
      <c r="A12" s="42">
        <v>5.4799999999999996E-3</v>
      </c>
      <c r="B12" s="10"/>
      <c r="C12" s="10"/>
      <c r="D12" s="11" t="s">
        <v>49</v>
      </c>
    </row>
    <row r="13" spans="1:4" x14ac:dyDescent="0.2">
      <c r="A13" s="13"/>
      <c r="B13" s="10"/>
      <c r="C13" s="10"/>
      <c r="D13" s="11"/>
    </row>
    <row r="14" spans="1:4" ht="34" x14ac:dyDescent="0.2">
      <c r="A14" s="14" t="s">
        <v>8</v>
      </c>
      <c r="B14" s="15">
        <f>C14*A12</f>
        <v>492224.55999999994</v>
      </c>
      <c r="C14" s="15">
        <v>89822000</v>
      </c>
      <c r="D14" s="16" t="s">
        <v>50</v>
      </c>
    </row>
    <row r="15" spans="1:4" x14ac:dyDescent="0.2">
      <c r="A15" s="14"/>
      <c r="B15" s="15"/>
      <c r="C15" s="15"/>
      <c r="D15" s="16"/>
    </row>
    <row r="16" spans="1:4" x14ac:dyDescent="0.2">
      <c r="A16" s="14"/>
      <c r="B16" s="15"/>
      <c r="C16" s="15"/>
      <c r="D16" s="16"/>
    </row>
    <row r="17" spans="1:4" x14ac:dyDescent="0.2">
      <c r="A17" s="17" t="s">
        <v>10</v>
      </c>
      <c r="B17" s="15"/>
      <c r="C17" s="15"/>
      <c r="D17" s="16"/>
    </row>
    <row r="18" spans="1:4" x14ac:dyDescent="0.2">
      <c r="A18" s="14"/>
      <c r="B18" s="15"/>
      <c r="C18" s="15"/>
      <c r="D18" s="16"/>
    </row>
    <row r="19" spans="1:4" ht="34" x14ac:dyDescent="0.2">
      <c r="A19" s="14" t="s">
        <v>51</v>
      </c>
      <c r="B19" s="15">
        <f>-B86</f>
        <v>-16368.759999999998</v>
      </c>
      <c r="C19" s="15"/>
      <c r="D19" s="16" t="s">
        <v>52</v>
      </c>
    </row>
    <row r="20" spans="1:4" x14ac:dyDescent="0.2">
      <c r="A20" s="14"/>
      <c r="B20" s="15"/>
      <c r="C20" s="15"/>
      <c r="D20" s="16"/>
    </row>
    <row r="21" spans="1:4" x14ac:dyDescent="0.2">
      <c r="A21" s="4"/>
      <c r="B21" s="10"/>
      <c r="C21" s="10"/>
    </row>
    <row r="22" spans="1:4" x14ac:dyDescent="0.2">
      <c r="A22" s="18" t="s">
        <v>12</v>
      </c>
      <c r="B22" s="19">
        <f>B14-B86</f>
        <v>475855.79999999993</v>
      </c>
      <c r="C22" s="19"/>
      <c r="D22" s="20"/>
    </row>
    <row r="23" spans="1:4" x14ac:dyDescent="0.2">
      <c r="A23" s="2"/>
    </row>
    <row r="24" spans="1:4" x14ac:dyDescent="0.2">
      <c r="A24" s="2"/>
    </row>
    <row r="25" spans="1:4" x14ac:dyDescent="0.2">
      <c r="A25" s="7" t="s">
        <v>13</v>
      </c>
      <c r="B25" s="7"/>
      <c r="C25" s="7"/>
      <c r="D25" s="21"/>
    </row>
    <row r="26" spans="1:4" x14ac:dyDescent="0.2">
      <c r="A26" s="2" t="s">
        <v>14</v>
      </c>
      <c r="B26" s="3"/>
      <c r="C26" s="3"/>
      <c r="D26" s="22"/>
    </row>
    <row r="27" spans="1:4" x14ac:dyDescent="0.2">
      <c r="A27" s="12">
        <v>44926</v>
      </c>
      <c r="B27" s="23"/>
      <c r="C27" s="23"/>
      <c r="D27" s="23"/>
    </row>
    <row r="28" spans="1:4" x14ac:dyDescent="0.2">
      <c r="A28" s="13"/>
      <c r="B28" s="24"/>
      <c r="C28" s="24"/>
      <c r="D28" s="23"/>
    </row>
    <row r="29" spans="1:4" x14ac:dyDescent="0.2">
      <c r="A29" s="2" t="s">
        <v>15</v>
      </c>
      <c r="B29" s="23"/>
      <c r="C29" s="23"/>
      <c r="D29" s="23"/>
    </row>
    <row r="30" spans="1:4" x14ac:dyDescent="0.2">
      <c r="A30" s="25"/>
      <c r="B30" s="23"/>
      <c r="C30" s="23"/>
      <c r="D30" s="25"/>
    </row>
    <row r="31" spans="1:4" x14ac:dyDescent="0.2">
      <c r="A31" s="13"/>
      <c r="B31" s="23"/>
      <c r="C31" s="23"/>
      <c r="D31" s="23"/>
    </row>
    <row r="32" spans="1:4" ht="51" x14ac:dyDescent="0.2">
      <c r="A32" s="14" t="s">
        <v>16</v>
      </c>
      <c r="B32" s="26">
        <v>680625</v>
      </c>
      <c r="C32" s="26"/>
      <c r="D32" s="16" t="s">
        <v>74</v>
      </c>
    </row>
    <row r="33" spans="1:4" hidden="1" x14ac:dyDescent="0.2">
      <c r="A33" s="14" t="s">
        <v>18</v>
      </c>
      <c r="B33" s="26"/>
      <c r="C33" s="26"/>
      <c r="D33" s="16"/>
    </row>
    <row r="34" spans="1:4" ht="17" hidden="1" x14ac:dyDescent="0.2">
      <c r="A34" s="1" t="s">
        <v>19</v>
      </c>
      <c r="B34" s="26">
        <v>0</v>
      </c>
      <c r="C34" s="26"/>
      <c r="D34" s="16" t="s">
        <v>53</v>
      </c>
    </row>
    <row r="35" spans="1:4" hidden="1" x14ac:dyDescent="0.2">
      <c r="A35" s="14"/>
      <c r="B35" s="26"/>
      <c r="C35" s="26"/>
      <c r="D35" s="11"/>
    </row>
    <row r="36" spans="1:4" hidden="1" x14ac:dyDescent="0.2">
      <c r="A36" s="1" t="s">
        <v>20</v>
      </c>
      <c r="B36" s="26"/>
      <c r="C36" s="26"/>
      <c r="D36" s="11"/>
    </row>
    <row r="37" spans="1:4" hidden="1" x14ac:dyDescent="0.2">
      <c r="A37" s="14"/>
      <c r="B37" s="26"/>
      <c r="C37" s="26"/>
      <c r="D37" s="11"/>
    </row>
    <row r="38" spans="1:4" hidden="1" x14ac:dyDescent="0.2">
      <c r="A38" s="14" t="s">
        <v>21</v>
      </c>
      <c r="B38" s="26"/>
      <c r="C38" s="26"/>
      <c r="D38" s="16"/>
    </row>
    <row r="39" spans="1:4" hidden="1" x14ac:dyDescent="0.2">
      <c r="A39" s="14" t="s">
        <v>22</v>
      </c>
      <c r="B39" s="26"/>
      <c r="C39" s="26"/>
      <c r="D39" s="11"/>
    </row>
    <row r="40" spans="1:4" hidden="1" x14ac:dyDescent="0.2">
      <c r="A40" s="14"/>
      <c r="B40" s="26"/>
      <c r="C40" s="26"/>
      <c r="D40" s="11"/>
    </row>
    <row r="41" spans="1:4" hidden="1" x14ac:dyDescent="0.2">
      <c r="A41" s="14" t="s">
        <v>23</v>
      </c>
      <c r="B41" s="26"/>
      <c r="C41" s="26"/>
      <c r="D41" s="11"/>
    </row>
    <row r="42" spans="1:4" hidden="1" x14ac:dyDescent="0.2">
      <c r="A42" s="14" t="s">
        <v>24</v>
      </c>
      <c r="B42" s="26"/>
      <c r="C42" s="26"/>
      <c r="D42" s="16"/>
    </row>
    <row r="43" spans="1:4" hidden="1" x14ac:dyDescent="0.2">
      <c r="A43" s="14" t="s">
        <v>25</v>
      </c>
      <c r="B43" s="26"/>
      <c r="C43" s="26"/>
      <c r="D43" s="11"/>
    </row>
    <row r="44" spans="1:4" hidden="1" x14ac:dyDescent="0.2">
      <c r="A44" s="14" t="s">
        <v>26</v>
      </c>
      <c r="B44" s="26"/>
      <c r="C44" s="26"/>
      <c r="D44" s="11"/>
    </row>
    <row r="45" spans="1:4" hidden="1" x14ac:dyDescent="0.2">
      <c r="A45" s="14"/>
      <c r="B45" s="26"/>
      <c r="C45" s="26"/>
      <c r="D45" s="11"/>
    </row>
    <row r="46" spans="1:4" hidden="1" x14ac:dyDescent="0.2">
      <c r="A46" s="14" t="s">
        <v>27</v>
      </c>
      <c r="B46" s="26"/>
      <c r="C46" s="26"/>
      <c r="D46" s="16"/>
    </row>
    <row r="47" spans="1:4" hidden="1" x14ac:dyDescent="0.2">
      <c r="A47" s="14" t="s">
        <v>28</v>
      </c>
      <c r="B47" s="26"/>
      <c r="C47" s="26"/>
      <c r="D47" s="11"/>
    </row>
    <row r="48" spans="1:4" hidden="1" x14ac:dyDescent="0.2">
      <c r="A48" s="14" t="s">
        <v>29</v>
      </c>
      <c r="B48" s="26"/>
      <c r="C48" s="26"/>
      <c r="D48" s="16"/>
    </row>
    <row r="49" spans="1:4" hidden="1" x14ac:dyDescent="0.2">
      <c r="A49" s="14" t="s">
        <v>30</v>
      </c>
      <c r="B49" s="26"/>
      <c r="C49" s="26"/>
      <c r="D49" s="16"/>
    </row>
    <row r="50" spans="1:4" hidden="1" x14ac:dyDescent="0.2">
      <c r="A50" s="14"/>
      <c r="B50" s="26"/>
      <c r="C50" s="26"/>
      <c r="D50" s="11"/>
    </row>
    <row r="51" spans="1:4" ht="17" hidden="1" x14ac:dyDescent="0.2">
      <c r="A51" s="14" t="s">
        <v>31</v>
      </c>
      <c r="B51" s="26">
        <v>0</v>
      </c>
      <c r="C51" s="26"/>
      <c r="D51" s="16" t="s">
        <v>54</v>
      </c>
    </row>
    <row r="52" spans="1:4" hidden="1" x14ac:dyDescent="0.2">
      <c r="A52" s="14"/>
      <c r="B52" s="26"/>
      <c r="C52" s="26"/>
      <c r="D52" s="11"/>
    </row>
    <row r="53" spans="1:4" hidden="1" x14ac:dyDescent="0.2">
      <c r="A53" s="14" t="s">
        <v>32</v>
      </c>
      <c r="B53" s="26">
        <f>SUM(B38:B51)</f>
        <v>0</v>
      </c>
      <c r="C53" s="26"/>
      <c r="D53" s="11"/>
    </row>
    <row r="54" spans="1:4" hidden="1" x14ac:dyDescent="0.2">
      <c r="A54" s="27"/>
      <c r="B54" s="28"/>
      <c r="C54" s="28"/>
      <c r="D54" s="29"/>
    </row>
    <row r="55" spans="1:4" hidden="1" x14ac:dyDescent="0.2">
      <c r="A55" s="30" t="s">
        <v>13</v>
      </c>
      <c r="B55" s="31">
        <f>B34+B53</f>
        <v>0</v>
      </c>
      <c r="C55" s="31"/>
      <c r="D55" s="43"/>
    </row>
    <row r="56" spans="1:4" x14ac:dyDescent="0.2">
      <c r="B56" s="10"/>
      <c r="C56" s="10"/>
      <c r="D56" s="11"/>
    </row>
    <row r="57" spans="1:4" x14ac:dyDescent="0.2">
      <c r="B57" s="3"/>
      <c r="C57" s="3"/>
      <c r="D57" s="10"/>
    </row>
    <row r="58" spans="1:4" x14ac:dyDescent="0.2">
      <c r="A58" s="33" t="s">
        <v>33</v>
      </c>
      <c r="B58" s="34">
        <f>ROUND((B22/B32),1)</f>
        <v>0.7</v>
      </c>
      <c r="C58" s="44"/>
      <c r="D58" s="10"/>
    </row>
    <row r="59" spans="1:4" x14ac:dyDescent="0.2">
      <c r="A59" s="33" t="s">
        <v>34</v>
      </c>
      <c r="B59" s="35" t="s">
        <v>35</v>
      </c>
      <c r="C59" s="44"/>
      <c r="D59" s="10"/>
    </row>
    <row r="60" spans="1:4" x14ac:dyDescent="0.2">
      <c r="A60" s="33" t="s">
        <v>36</v>
      </c>
      <c r="B60" s="35" t="s">
        <v>35</v>
      </c>
      <c r="C60" s="44"/>
      <c r="D60" s="10"/>
    </row>
    <row r="63" spans="1:4" x14ac:dyDescent="0.2">
      <c r="A63" s="7" t="s">
        <v>37</v>
      </c>
      <c r="B63" s="8"/>
      <c r="C63" s="8"/>
      <c r="D63" s="9"/>
    </row>
    <row r="64" spans="1:4" x14ac:dyDescent="0.2">
      <c r="D64" s="10"/>
    </row>
    <row r="65" spans="1:4" x14ac:dyDescent="0.2">
      <c r="A65" s="14" t="s">
        <v>55</v>
      </c>
    </row>
    <row r="66" spans="1:4" x14ac:dyDescent="0.2">
      <c r="A66" t="s">
        <v>56</v>
      </c>
    </row>
    <row r="67" spans="1:4" x14ac:dyDescent="0.2">
      <c r="A67" s="14" t="s">
        <v>57</v>
      </c>
    </row>
    <row r="68" spans="1:4" x14ac:dyDescent="0.2">
      <c r="A68" s="14" t="s">
        <v>58</v>
      </c>
    </row>
    <row r="69" spans="1:4" x14ac:dyDescent="0.2">
      <c r="A69" s="14" t="s">
        <v>59</v>
      </c>
    </row>
    <row r="70" spans="1:4" x14ac:dyDescent="0.2">
      <c r="A70" t="s">
        <v>60</v>
      </c>
    </row>
    <row r="71" spans="1:4" x14ac:dyDescent="0.2">
      <c r="D71" s="11"/>
    </row>
    <row r="72" spans="1:4" x14ac:dyDescent="0.2">
      <c r="A72" s="36"/>
      <c r="B72" s="36"/>
      <c r="C72" s="36"/>
      <c r="D72" s="9"/>
    </row>
    <row r="73" spans="1:4" x14ac:dyDescent="0.2">
      <c r="D73" s="37"/>
    </row>
    <row r="74" spans="1:4" x14ac:dyDescent="0.2">
      <c r="D74" s="37"/>
    </row>
    <row r="75" spans="1:4" x14ac:dyDescent="0.2">
      <c r="B75" s="3" t="s">
        <v>3</v>
      </c>
      <c r="C75" s="3" t="s">
        <v>47</v>
      </c>
    </row>
    <row r="76" spans="1:4" x14ac:dyDescent="0.2">
      <c r="B76" s="3"/>
      <c r="C76" s="3"/>
    </row>
    <row r="77" spans="1:4" x14ac:dyDescent="0.2">
      <c r="B77" s="5" t="s">
        <v>5</v>
      </c>
      <c r="C77" s="5" t="s">
        <v>5</v>
      </c>
    </row>
    <row r="78" spans="1:4" x14ac:dyDescent="0.2">
      <c r="B78" s="5"/>
      <c r="C78" s="5"/>
    </row>
    <row r="79" spans="1:4" x14ac:dyDescent="0.2">
      <c r="B79" s="38">
        <v>45107</v>
      </c>
      <c r="C79" s="38">
        <v>45107</v>
      </c>
    </row>
    <row r="80" spans="1:4" x14ac:dyDescent="0.2">
      <c r="A80" s="2" t="s">
        <v>48</v>
      </c>
      <c r="B80" s="5"/>
      <c r="C80" s="5"/>
    </row>
    <row r="81" spans="1:10" x14ac:dyDescent="0.2">
      <c r="A81" s="39">
        <f>A12</f>
        <v>5.4799999999999996E-3</v>
      </c>
      <c r="B81" s="5"/>
      <c r="C81" s="5"/>
      <c r="D81" s="11" t="s">
        <v>49</v>
      </c>
    </row>
    <row r="83" spans="1:10" ht="34" x14ac:dyDescent="0.2">
      <c r="A83" s="14" t="s">
        <v>42</v>
      </c>
      <c r="B83" s="15">
        <f>C83*A81</f>
        <v>16368.759999999998</v>
      </c>
      <c r="C83" s="15">
        <v>2987000</v>
      </c>
      <c r="D83" s="16" t="s">
        <v>50</v>
      </c>
    </row>
    <row r="84" spans="1:10" x14ac:dyDescent="0.2">
      <c r="A84" s="14" t="s">
        <v>61</v>
      </c>
      <c r="B84" s="15"/>
      <c r="C84" s="15"/>
      <c r="D84" s="16"/>
    </row>
    <row r="85" spans="1:10" x14ac:dyDescent="0.2">
      <c r="A85" t="s">
        <v>44</v>
      </c>
      <c r="B85" s="28"/>
      <c r="C85" s="28"/>
      <c r="D85" s="16"/>
    </row>
    <row r="86" spans="1:10" x14ac:dyDescent="0.2">
      <c r="A86" s="2" t="s">
        <v>51</v>
      </c>
      <c r="B86" s="40">
        <f>SUM(B83:B85)</f>
        <v>16368.759999999998</v>
      </c>
      <c r="C86" s="40">
        <f>SUM(C83:C85)</f>
        <v>2987000</v>
      </c>
    </row>
    <row r="89" spans="1:10" x14ac:dyDescent="0.2">
      <c r="A89" s="41" t="s">
        <v>45</v>
      </c>
    </row>
    <row r="93" spans="1:10" x14ac:dyDescent="0.2">
      <c r="F93" s="16"/>
      <c r="G93" s="16"/>
      <c r="H93" s="16"/>
      <c r="I93" s="16"/>
      <c r="J93" s="16"/>
    </row>
  </sheetData>
  <sheetProtection algorithmName="SHA-512" hashValue="BOzJ8mHjl4rm0jV5/KUlNRAEVPm9O6jMn4f4A3GkwNQ3QBcdVU3cJoy0AribXjYIwsm+9e+0tfZWsDbusdMj4A==" saltValue="Kkb5cj8vMDOM4PhdHJlNow==" spinCount="100000" sheet="1" objects="1" scenarios="1"/>
  <pageMargins left="0.7" right="0.7" top="0.75" bottom="0.75" header="0.3" footer="0.3"/>
  <pageSetup paperSize="9" scale="5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5DFB1-AB0B-F446-935E-ACA65FDF878E}">
  <sheetPr>
    <pageSetUpPr fitToPage="1"/>
  </sheetPr>
  <dimension ref="A1:I93"/>
  <sheetViews>
    <sheetView workbookViewId="0"/>
  </sheetViews>
  <sheetFormatPr baseColWidth="10" defaultColWidth="8.83203125" defaultRowHeight="16" x14ac:dyDescent="0.2"/>
  <cols>
    <col min="1" max="1" width="39.6640625" bestFit="1" customWidth="1"/>
    <col min="2" max="2" width="12.6640625" customWidth="1"/>
    <col min="3" max="3" width="80.6640625" customWidth="1"/>
    <col min="4" max="4" width="20.5" bestFit="1" customWidth="1"/>
    <col min="5" max="9" width="10.83203125" customWidth="1"/>
  </cols>
  <sheetData>
    <row r="1" spans="1:3" x14ac:dyDescent="0.2">
      <c r="A1" s="1" t="s">
        <v>0</v>
      </c>
      <c r="B1" s="1" t="s">
        <v>62</v>
      </c>
      <c r="C1" s="1"/>
    </row>
    <row r="2" spans="1:3" x14ac:dyDescent="0.2">
      <c r="A2" s="2"/>
    </row>
    <row r="3" spans="1:3" x14ac:dyDescent="0.2">
      <c r="A3" s="2" t="s">
        <v>2</v>
      </c>
      <c r="B3" s="3" t="s">
        <v>3</v>
      </c>
      <c r="C3" s="4"/>
    </row>
    <row r="4" spans="1:3" x14ac:dyDescent="0.2">
      <c r="A4" s="2"/>
      <c r="B4" s="3"/>
      <c r="C4" s="4"/>
    </row>
    <row r="5" spans="1:3" x14ac:dyDescent="0.2">
      <c r="A5" s="2" t="s">
        <v>4</v>
      </c>
      <c r="B5" s="5" t="s">
        <v>5</v>
      </c>
    </row>
    <row r="6" spans="1:3" x14ac:dyDescent="0.2">
      <c r="A6" s="2"/>
      <c r="B6" s="6"/>
    </row>
    <row r="7" spans="1:3" x14ac:dyDescent="0.2">
      <c r="A7" s="7" t="s">
        <v>6</v>
      </c>
      <c r="B7" s="8"/>
      <c r="C7" s="9"/>
    </row>
    <row r="8" spans="1:3" x14ac:dyDescent="0.2">
      <c r="A8" s="2" t="s">
        <v>7</v>
      </c>
      <c r="B8" s="10"/>
      <c r="C8" s="11"/>
    </row>
    <row r="9" spans="1:3" x14ac:dyDescent="0.2">
      <c r="A9" s="12">
        <v>45118</v>
      </c>
      <c r="B9" s="10"/>
      <c r="C9" s="11"/>
    </row>
    <row r="10" spans="1:3" x14ac:dyDescent="0.2">
      <c r="A10" s="13"/>
      <c r="B10" s="10"/>
      <c r="C10" s="11"/>
    </row>
    <row r="11" spans="1:3" x14ac:dyDescent="0.2">
      <c r="A11" s="13"/>
      <c r="B11" s="10"/>
      <c r="C11" s="11"/>
    </row>
    <row r="12" spans="1:3" ht="34" x14ac:dyDescent="0.2">
      <c r="A12" s="14" t="s">
        <v>8</v>
      </c>
      <c r="B12" s="15">
        <v>30000</v>
      </c>
      <c r="C12" s="16" t="s">
        <v>63</v>
      </c>
    </row>
    <row r="13" spans="1:3" x14ac:dyDescent="0.2">
      <c r="A13" s="14"/>
      <c r="B13" s="15"/>
      <c r="C13" s="16"/>
    </row>
    <row r="14" spans="1:3" x14ac:dyDescent="0.2">
      <c r="A14" s="1" t="s">
        <v>64</v>
      </c>
      <c r="B14" s="15"/>
      <c r="C14" s="16"/>
    </row>
    <row r="15" spans="1:3" ht="34" x14ac:dyDescent="0.2">
      <c r="A15" s="45">
        <v>0.51</v>
      </c>
      <c r="B15" s="15"/>
      <c r="C15" s="16" t="s">
        <v>65</v>
      </c>
    </row>
    <row r="16" spans="1:3" x14ac:dyDescent="0.2">
      <c r="A16" s="14"/>
      <c r="B16" s="15"/>
      <c r="C16" s="16"/>
    </row>
    <row r="17" spans="1:3" x14ac:dyDescent="0.2">
      <c r="A17" s="1" t="s">
        <v>66</v>
      </c>
      <c r="B17" s="46">
        <f>B12/A15</f>
        <v>58823.529411764706</v>
      </c>
      <c r="C17" s="16"/>
    </row>
    <row r="18" spans="1:3" x14ac:dyDescent="0.2">
      <c r="A18" s="14"/>
      <c r="B18" s="15"/>
      <c r="C18" s="16"/>
    </row>
    <row r="19" spans="1:3" x14ac:dyDescent="0.2">
      <c r="A19" s="17" t="s">
        <v>10</v>
      </c>
      <c r="B19" s="15"/>
      <c r="C19" s="16"/>
    </row>
    <row r="20" spans="1:3" x14ac:dyDescent="0.2">
      <c r="A20" s="14"/>
      <c r="B20" s="15"/>
      <c r="C20" s="16"/>
    </row>
    <row r="21" spans="1:3" ht="34" x14ac:dyDescent="0.2">
      <c r="A21" s="14" t="s">
        <v>67</v>
      </c>
      <c r="B21" s="15">
        <f>-B86</f>
        <v>-8415.2099999999991</v>
      </c>
      <c r="C21" s="16" t="s">
        <v>68</v>
      </c>
    </row>
    <row r="22" spans="1:3" x14ac:dyDescent="0.2">
      <c r="A22" s="14"/>
      <c r="B22" s="15"/>
      <c r="C22" s="16"/>
    </row>
    <row r="23" spans="1:3" x14ac:dyDescent="0.2">
      <c r="A23" s="4"/>
      <c r="B23" s="10"/>
    </row>
    <row r="24" spans="1:3" x14ac:dyDescent="0.2">
      <c r="A24" s="18" t="s">
        <v>12</v>
      </c>
      <c r="B24" s="19">
        <f>B17-B86</f>
        <v>50408.319411764707</v>
      </c>
      <c r="C24" s="20"/>
    </row>
    <row r="25" spans="1:3" x14ac:dyDescent="0.2">
      <c r="A25" s="2"/>
    </row>
    <row r="26" spans="1:3" x14ac:dyDescent="0.2">
      <c r="A26" s="2"/>
    </row>
    <row r="27" spans="1:3" x14ac:dyDescent="0.2">
      <c r="A27" s="7" t="s">
        <v>13</v>
      </c>
      <c r="B27" s="7"/>
      <c r="C27" s="21"/>
    </row>
    <row r="28" spans="1:3" x14ac:dyDescent="0.2">
      <c r="A28" s="2" t="s">
        <v>14</v>
      </c>
      <c r="B28" s="3"/>
      <c r="C28" s="22"/>
    </row>
    <row r="29" spans="1:3" x14ac:dyDescent="0.2">
      <c r="A29" s="12">
        <v>44926</v>
      </c>
      <c r="B29" s="23"/>
      <c r="C29" s="23"/>
    </row>
    <row r="30" spans="1:3" x14ac:dyDescent="0.2">
      <c r="A30" s="13"/>
      <c r="B30" s="24"/>
      <c r="C30" s="23"/>
    </row>
    <row r="31" spans="1:3" x14ac:dyDescent="0.2">
      <c r="A31" s="2" t="s">
        <v>15</v>
      </c>
      <c r="B31" s="23"/>
      <c r="C31" s="23"/>
    </row>
    <row r="32" spans="1:3" x14ac:dyDescent="0.2">
      <c r="A32" s="25"/>
      <c r="B32" s="23"/>
      <c r="C32" s="25"/>
    </row>
    <row r="33" spans="1:3" x14ac:dyDescent="0.2">
      <c r="A33" s="13"/>
      <c r="B33" s="23"/>
      <c r="C33" s="23"/>
    </row>
    <row r="34" spans="1:3" ht="34" x14ac:dyDescent="0.2">
      <c r="A34" s="14" t="s">
        <v>16</v>
      </c>
      <c r="B34" s="26">
        <v>43494.396999999997</v>
      </c>
      <c r="C34" s="16" t="s">
        <v>68</v>
      </c>
    </row>
    <row r="35" spans="1:3" x14ac:dyDescent="0.2">
      <c r="A35" s="14" t="s">
        <v>18</v>
      </c>
      <c r="B35" s="26"/>
      <c r="C35" s="16"/>
    </row>
    <row r="36" spans="1:3" ht="34" x14ac:dyDescent="0.2">
      <c r="A36" s="1" t="s">
        <v>19</v>
      </c>
      <c r="B36" s="26">
        <v>4190.4459999999999</v>
      </c>
      <c r="C36" s="16" t="s">
        <v>68</v>
      </c>
    </row>
    <row r="37" spans="1:3" x14ac:dyDescent="0.2">
      <c r="A37" s="14"/>
      <c r="B37" s="26"/>
      <c r="C37" s="11"/>
    </row>
    <row r="38" spans="1:3" x14ac:dyDescent="0.2">
      <c r="A38" s="1" t="s">
        <v>20</v>
      </c>
      <c r="B38" s="26"/>
      <c r="C38" s="11"/>
    </row>
    <row r="39" spans="1:3" x14ac:dyDescent="0.2">
      <c r="A39" s="14"/>
      <c r="B39" s="26"/>
      <c r="C39" s="11"/>
    </row>
    <row r="40" spans="1:3" x14ac:dyDescent="0.2">
      <c r="A40" s="14" t="s">
        <v>21</v>
      </c>
      <c r="B40" s="26"/>
      <c r="C40" s="16"/>
    </row>
    <row r="41" spans="1:3" x14ac:dyDescent="0.2">
      <c r="A41" s="14" t="s">
        <v>22</v>
      </c>
      <c r="B41" s="26"/>
      <c r="C41" s="11"/>
    </row>
    <row r="42" spans="1:3" x14ac:dyDescent="0.2">
      <c r="A42" s="14"/>
      <c r="B42" s="26"/>
      <c r="C42" s="11"/>
    </row>
    <row r="43" spans="1:3" x14ac:dyDescent="0.2">
      <c r="A43" s="14" t="s">
        <v>23</v>
      </c>
      <c r="B43" s="26"/>
      <c r="C43" s="11"/>
    </row>
    <row r="44" spans="1:3" x14ac:dyDescent="0.2">
      <c r="A44" s="14" t="s">
        <v>24</v>
      </c>
      <c r="B44" s="26"/>
      <c r="C44" s="16"/>
    </row>
    <row r="45" spans="1:3" x14ac:dyDescent="0.2">
      <c r="A45" s="14" t="s">
        <v>25</v>
      </c>
      <c r="B45" s="26"/>
      <c r="C45" s="11"/>
    </row>
    <row r="46" spans="1:3" x14ac:dyDescent="0.2">
      <c r="A46" s="14" t="s">
        <v>26</v>
      </c>
      <c r="B46" s="26"/>
      <c r="C46" s="11"/>
    </row>
    <row r="47" spans="1:3" x14ac:dyDescent="0.2">
      <c r="A47" s="14"/>
      <c r="B47" s="26"/>
      <c r="C47" s="11"/>
    </row>
    <row r="48" spans="1:3" x14ac:dyDescent="0.2">
      <c r="A48" s="14" t="s">
        <v>27</v>
      </c>
      <c r="B48" s="26"/>
      <c r="C48" s="16"/>
    </row>
    <row r="49" spans="1:3" x14ac:dyDescent="0.2">
      <c r="A49" s="14" t="s">
        <v>28</v>
      </c>
      <c r="B49" s="26"/>
      <c r="C49" s="11"/>
    </row>
    <row r="50" spans="1:3" x14ac:dyDescent="0.2">
      <c r="A50" s="14" t="s">
        <v>29</v>
      </c>
      <c r="B50" s="26"/>
      <c r="C50" s="16"/>
    </row>
    <row r="51" spans="1:3" x14ac:dyDescent="0.2">
      <c r="A51" s="14" t="s">
        <v>30</v>
      </c>
      <c r="B51" s="26"/>
      <c r="C51" s="16"/>
    </row>
    <row r="52" spans="1:3" x14ac:dyDescent="0.2">
      <c r="A52" s="14"/>
      <c r="B52" s="26"/>
      <c r="C52" s="11"/>
    </row>
    <row r="53" spans="1:3" ht="34" x14ac:dyDescent="0.2">
      <c r="A53" s="14" t="s">
        <v>31</v>
      </c>
      <c r="B53" s="26">
        <v>167.24299999999999</v>
      </c>
      <c r="C53" s="16" t="s">
        <v>68</v>
      </c>
    </row>
    <row r="54" spans="1:3" x14ac:dyDescent="0.2">
      <c r="A54" s="14"/>
      <c r="B54" s="26"/>
      <c r="C54" s="11"/>
    </row>
    <row r="55" spans="1:3" x14ac:dyDescent="0.2">
      <c r="A55" s="14" t="s">
        <v>32</v>
      </c>
      <c r="B55" s="26">
        <f>SUM(B40:B53)</f>
        <v>167.24299999999999</v>
      </c>
      <c r="C55" s="11"/>
    </row>
    <row r="56" spans="1:3" x14ac:dyDescent="0.2">
      <c r="A56" s="27"/>
      <c r="B56" s="28"/>
      <c r="C56" s="29"/>
    </row>
    <row r="57" spans="1:3" x14ac:dyDescent="0.2">
      <c r="A57" s="30" t="s">
        <v>13</v>
      </c>
      <c r="B57" s="31">
        <f>B36+B55</f>
        <v>4357.6890000000003</v>
      </c>
      <c r="C57" s="43"/>
    </row>
    <row r="58" spans="1:3" x14ac:dyDescent="0.2">
      <c r="B58" s="10"/>
      <c r="C58" s="11"/>
    </row>
    <row r="59" spans="1:3" x14ac:dyDescent="0.2">
      <c r="B59" s="3"/>
      <c r="C59" s="10"/>
    </row>
    <row r="60" spans="1:3" x14ac:dyDescent="0.2">
      <c r="A60" s="33" t="s">
        <v>33</v>
      </c>
      <c r="B60" s="34">
        <f>ROUND((B24/B34),1)</f>
        <v>1.2</v>
      </c>
      <c r="C60" s="10"/>
    </row>
    <row r="61" spans="1:3" x14ac:dyDescent="0.2">
      <c r="A61" s="33" t="s">
        <v>34</v>
      </c>
      <c r="B61" s="34">
        <f>ROUND((B24/B36),1)</f>
        <v>12</v>
      </c>
      <c r="C61" s="10"/>
    </row>
    <row r="62" spans="1:3" x14ac:dyDescent="0.2">
      <c r="A62" s="33" t="s">
        <v>36</v>
      </c>
      <c r="B62" s="34">
        <f>ROUND((B24/B57),1)</f>
        <v>11.6</v>
      </c>
      <c r="C62" s="10"/>
    </row>
    <row r="65" spans="1:3" x14ac:dyDescent="0.2">
      <c r="A65" s="7" t="s">
        <v>37</v>
      </c>
      <c r="B65" s="8"/>
      <c r="C65" s="9"/>
    </row>
    <row r="66" spans="1:3" x14ac:dyDescent="0.2">
      <c r="C66" s="10"/>
    </row>
    <row r="67" spans="1:3" x14ac:dyDescent="0.2">
      <c r="A67" s="14" t="s">
        <v>69</v>
      </c>
    </row>
    <row r="68" spans="1:3" x14ac:dyDescent="0.2">
      <c r="A68" t="s">
        <v>70</v>
      </c>
    </row>
    <row r="69" spans="1:3" x14ac:dyDescent="0.2">
      <c r="A69" t="s">
        <v>71</v>
      </c>
    </row>
    <row r="70" spans="1:3" x14ac:dyDescent="0.2">
      <c r="A70" s="14" t="s">
        <v>72</v>
      </c>
    </row>
    <row r="71" spans="1:3" x14ac:dyDescent="0.2">
      <c r="C71" s="11"/>
    </row>
    <row r="72" spans="1:3" x14ac:dyDescent="0.2">
      <c r="A72" s="36"/>
      <c r="B72" s="36"/>
      <c r="C72" s="9"/>
    </row>
    <row r="73" spans="1:3" x14ac:dyDescent="0.2">
      <c r="C73" s="37"/>
    </row>
    <row r="74" spans="1:3" x14ac:dyDescent="0.2">
      <c r="C74" s="37"/>
    </row>
    <row r="75" spans="1:3" x14ac:dyDescent="0.2">
      <c r="B75" s="3" t="s">
        <v>3</v>
      </c>
    </row>
    <row r="76" spans="1:3" x14ac:dyDescent="0.2">
      <c r="B76" s="3"/>
    </row>
    <row r="77" spans="1:3" x14ac:dyDescent="0.2">
      <c r="B77" s="5" t="s">
        <v>5</v>
      </c>
    </row>
    <row r="78" spans="1:3" x14ac:dyDescent="0.2">
      <c r="B78" s="5"/>
    </row>
    <row r="79" spans="1:3" x14ac:dyDescent="0.2">
      <c r="B79" s="38">
        <v>44926</v>
      </c>
    </row>
    <row r="80" spans="1:3" x14ac:dyDescent="0.2">
      <c r="A80" s="2" t="s">
        <v>15</v>
      </c>
      <c r="B80" s="5"/>
    </row>
    <row r="81" spans="1:9" x14ac:dyDescent="0.2">
      <c r="A81" s="39"/>
      <c r="B81" s="5"/>
    </row>
    <row r="83" spans="1:9" ht="34" x14ac:dyDescent="0.2">
      <c r="A83" s="14" t="s">
        <v>73</v>
      </c>
      <c r="B83" s="15">
        <v>8415.2099999999991</v>
      </c>
      <c r="C83" s="16" t="s">
        <v>68</v>
      </c>
    </row>
    <row r="84" spans="1:9" x14ac:dyDescent="0.2">
      <c r="A84" s="14" t="s">
        <v>61</v>
      </c>
      <c r="B84" s="15"/>
      <c r="C84" s="16"/>
    </row>
    <row r="85" spans="1:9" x14ac:dyDescent="0.2">
      <c r="A85" t="s">
        <v>44</v>
      </c>
      <c r="B85" s="28"/>
      <c r="C85" s="16"/>
    </row>
    <row r="86" spans="1:9" x14ac:dyDescent="0.2">
      <c r="A86" s="1" t="s">
        <v>73</v>
      </c>
      <c r="B86" s="40">
        <f>SUM(B83:B85)</f>
        <v>8415.2099999999991</v>
      </c>
    </row>
    <row r="89" spans="1:9" x14ac:dyDescent="0.2">
      <c r="A89" s="41" t="s">
        <v>45</v>
      </c>
    </row>
    <row r="93" spans="1:9" x14ac:dyDescent="0.2">
      <c r="E93" s="16"/>
      <c r="F93" s="16"/>
      <c r="G93" s="16"/>
      <c r="H93" s="16"/>
      <c r="I93" s="16"/>
    </row>
  </sheetData>
  <sheetProtection algorithmName="SHA-512" hashValue="u+odG+1SjPFuNjm1Z4HtIxSQorr9PWWhe9TBO+Wd56izceLnNrjkuxR/Z3M3YCqjlozE3k062+7DyeBVI2SbXQ==" saltValue="p2YFhAK64HRspE7HJx0eeQ==" spinCount="100000" sheet="1" objects="1" scenarios="1"/>
  <pageMargins left="0.7" right="0.7" top="0.75" bottom="0.75" header="0.3" footer="0.3"/>
  <pageSetup paperSize="9" scale="5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Social Chain 030223</vt:lpstr>
      <vt:lpstr>Tag Worldwide 300623</vt:lpstr>
      <vt:lpstr>Uncommon Creative Studio 110723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 Mossios</dc:creator>
  <cp:lastModifiedBy>Con Mossios</cp:lastModifiedBy>
  <dcterms:created xsi:type="dcterms:W3CDTF">2024-05-09T09:19:19Z</dcterms:created>
  <dcterms:modified xsi:type="dcterms:W3CDTF">2024-05-09T10:58:25Z</dcterms:modified>
</cp:coreProperties>
</file>