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 - Services/"/>
    </mc:Choice>
  </mc:AlternateContent>
  <xr:revisionPtr revIDLastSave="0" documentId="13_ncr:1_{06E2E8A1-97D3-2240-BF6F-A727952E9EBB}" xr6:coauthVersionLast="47" xr6:coauthVersionMax="47" xr10:uidLastSave="{00000000-0000-0000-0000-000000000000}"/>
  <workbookProtection workbookAlgorithmName="SHA-512" workbookHashValue="WvE8qYWL04Zgm52f2AFDjW6vHQ5RkbdQlI589tCNxKCJ4crjfjplKaBGaecyR5KYIB+duHfA5E7ucjyKFb+Sxg==" workbookSaltValue="/So4FBg2fjWK83a1QlpcmQ==" workbookSpinCount="100000" lockStructure="1"/>
  <bookViews>
    <workbookView xWindow="780" yWindow="1000" windowWidth="27640" windowHeight="15760" xr2:uid="{A19BCD9A-5773-C74B-83C7-DF1356BC858F}"/>
  </bookViews>
  <sheets>
    <sheet name="Project DeLorean Topco 210323" sheetId="1" r:id="rId1"/>
    <sheet name="G.B.N. Services 070623" sheetId="2" r:id="rId2"/>
    <sheet name="Anthesis Global 010823" sheetId="3" r:id="rId3"/>
    <sheet name="UK Parking Control 241023" sheetId="4" r:id="rId4"/>
    <sheet name="GBE Converge Grp 011123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1" i="5" l="1"/>
  <c r="B51" i="5"/>
  <c r="B53" i="5" s="1"/>
  <c r="B20" i="5"/>
  <c r="B57" i="5" s="1"/>
  <c r="B81" i="4"/>
  <c r="B51" i="4"/>
  <c r="B53" i="4" s="1"/>
  <c r="B20" i="4"/>
  <c r="B56" i="4" s="1"/>
  <c r="B87" i="3"/>
  <c r="B52" i="3"/>
  <c r="B56" i="3" s="1"/>
  <c r="B58" i="3" s="1"/>
  <c r="B22" i="3"/>
  <c r="B84" i="2"/>
  <c r="B59" i="2"/>
  <c r="B51" i="2"/>
  <c r="B53" i="2" s="1"/>
  <c r="B55" i="2" s="1"/>
  <c r="B60" i="2" s="1"/>
  <c r="B22" i="2"/>
  <c r="B58" i="2" s="1"/>
  <c r="B19" i="2"/>
  <c r="B83" i="1"/>
  <c r="B17" i="1" s="1"/>
  <c r="C51" i="1"/>
  <c r="C53" i="1" s="1"/>
  <c r="B51" i="1"/>
  <c r="B53" i="1" s="1"/>
  <c r="B56" i="5" l="1"/>
  <c r="B58" i="5"/>
  <c r="B57" i="4"/>
  <c r="B58" i="4"/>
  <c r="B61" i="3"/>
  <c r="B20" i="1"/>
  <c r="C58" i="1" l="1"/>
  <c r="B58" i="1"/>
  <c r="B57" i="1"/>
  <c r="C56" i="1"/>
  <c r="B56" i="1"/>
</calcChain>
</file>

<file path=xl/sharedStrings.xml><?xml version="1.0" encoding="utf-8"?>
<sst xmlns="http://schemas.openxmlformats.org/spreadsheetml/2006/main" count="284" uniqueCount="87">
  <si>
    <t>Target Company</t>
  </si>
  <si>
    <t>Project DeLorean Topco Limited (parent of Future Industrial Services Limited)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</si>
  <si>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</si>
  <si>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</si>
  <si>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</si>
  <si>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</si>
  <si>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</si>
  <si>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</si>
  <si>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</si>
  <si>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Augean Limited Annual report for the year ended 31/12/2022; note 18. Post balance sheet events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</si>
  <si>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</si>
  <si>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</si>
  <si>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</si>
  <si>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</si>
  <si>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</si>
  <si>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</si>
  <si>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</si>
  <si>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Project DeLorean Topco Limited Annual report for the year ended 31/12/2022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</si>
  <si>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</si>
  <si>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</si>
  <si>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</si>
  <si>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</si>
  <si>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</si>
  <si>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</si>
  <si>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</si>
  <si>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</si>
  <si>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</si>
  <si>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</si>
  <si>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</si>
  <si>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</si>
  <si>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</si>
  <si>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</si>
  <si>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</si>
  <si>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</si>
  <si>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</si>
  <si>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</si>
  <si>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</si>
  <si>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</si>
  <si>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Project DeLorean Topco Limited Annual report for the year ended 31/12/2021</t>
  </si>
  <si>
    <t>Project DeLorean Topco Limited Annual report for the year ended 31/12/2022</t>
  </si>
  <si>
    <t>Augean Limited Annual report for the year ended 31/12/2022</t>
  </si>
  <si>
    <t>Project DeLorean Topco Limited PSC02 dated 22/03/2023</t>
  </si>
  <si>
    <t xml:space="preserve">augean.co.uk "Augean acquires Future Industrial Services" retrieved on 05/10/2023 </t>
  </si>
  <si>
    <t>Cash and cash Equivalents</t>
  </si>
  <si>
    <t>Debt</t>
  </si>
  <si>
    <t>Lease Liabilities</t>
  </si>
  <si>
    <t>© 2024 Business Valuation Benchmarks Ltd</t>
  </si>
  <si>
    <t>G.B.N. Services Limited</t>
  </si>
  <si>
    <t>Consideration (GBP)</t>
  </si>
  <si>
    <t>Source: Moralis Group Limited financial statements for the year ended 28/02/2023; note 33 Post balance sheet event; "net proceeds after the settlement of intercompany debt"</t>
  </si>
  <si>
    <t>Intercompany debtor (balance) - as at 28/02/2023</t>
  </si>
  <si>
    <t>Source: G.B.N. Services Limited financial statements for the period ended 28/02/2023; amounts owed by group undertakings - amount assumed to have been settled (see above)</t>
  </si>
  <si>
    <t>Net debt - as at 28/02/2023</t>
  </si>
  <si>
    <t>Source: G.B.N. Services Limited financial statements for the period ended 28/02/2023</t>
  </si>
  <si>
    <t>Source: G.B.N. Services Limited financial statements for the period ended 28/02/2023; sale of property and land</t>
  </si>
  <si>
    <t>G.B.N. Services Limited financial statements for the period ended 28/02/2023</t>
  </si>
  <si>
    <t>Moralis Group Limited financial statements for the year ended 28/02/2023</t>
  </si>
  <si>
    <t>Sortera Group AB news release dated 08/06/2023</t>
  </si>
  <si>
    <t>G.B.N. Services Limited PSC02 notice dated 26/07/2023</t>
  </si>
  <si>
    <t>Net debt</t>
  </si>
  <si>
    <t>Anthesis Global Limited</t>
  </si>
  <si>
    <t>Enterprise value (GBP)</t>
  </si>
  <si>
    <t>Source: www.news.bloomberglaw.com "Carlyle to Take Over £400 Million ESG Consultancy Anthesis" dated 30/06/2023; "The transaction values the London-based consultancy, whose clients include Unilever Plc and Cisco Systems Inc., at about £400 million"</t>
  </si>
  <si>
    <t>Percentage acquired:</t>
  </si>
  <si>
    <t>Source: Anthesis Global Limited consolidated financial statements for the year ended 31/12/2022</t>
  </si>
  <si>
    <t>Amortisation of acquired intangible assets</t>
  </si>
  <si>
    <t>Strategic hire costs</t>
  </si>
  <si>
    <t>Costs related to acquisition of business</t>
  </si>
  <si>
    <t>Anthesis Global Limited consolidated financial statements for the year ended 31/12/2022</t>
  </si>
  <si>
    <t>Carlyle Group news release dated 30/06/2023</t>
  </si>
  <si>
    <t>Anthesis Global Limited PSC02 notice dated 15/08/2023</t>
  </si>
  <si>
    <t>00/00/2000</t>
  </si>
  <si>
    <t>Source:</t>
  </si>
  <si>
    <t>UK Parking Control Limited (Intelli-Park)</t>
  </si>
  <si>
    <t>Deal value (GBP)</t>
  </si>
  <si>
    <t>Source: Palladian Investment Partners LLP news release dated 27/10/2023; includes earn-outs</t>
  </si>
  <si>
    <t>Source: UK Parking Control Limited consolidated financial statements for the year ended 31/08/2022</t>
  </si>
  <si>
    <t>UK Parking Control Limited consolidated financial statements for the year ended 31/08/2022</t>
  </si>
  <si>
    <t>Palladian Investment Partners LLP news release dated 27/10/2023</t>
  </si>
  <si>
    <t>UK Parking Control Limited PSC02 notice dated 01/11/2023</t>
  </si>
  <si>
    <t>GBE Converge Group Ltd</t>
  </si>
  <si>
    <t>Source: Mitie Group plc press release dated 02/11/2023; cash-free and debt-free basis; excludes earn-out of up to £7m</t>
  </si>
  <si>
    <t>Source: GBE Converge Group Limited consolidated financial statements for the year ended 31/12/2022</t>
  </si>
  <si>
    <t>GBE Converge Group Limited consolidated financial statements for the year ended 31/12/2022</t>
  </si>
  <si>
    <t>Mitie Group plc press release dated 02/11/2023</t>
  </si>
  <si>
    <t>GBE Converge Group Ltd PSC02 notice dated 08/11/2023</t>
  </si>
  <si>
    <t>www.news.bloomberglaw.com "Carlyle to Take Over £400 Million ESG Consultancy Anthesis (1)" dated 30/06/2023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</si>
</sst>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6" formatCode="dd/mm/yyyy;@"/>
    <numFmt numFmtId="167" formatCode="#,##0.0;[Red]\-#,##0.0"/>
    <numFmt numFmtId="168" formatCode="#,##0.00000;[Red]\-#,##0.00000"/>
    <numFmt numFmtId="170" formatCode="0.0%"/>
    <numFmt numFmtId="171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6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3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0" fontId="0" fillId="0" borderId="4" xfId="0" applyBorder="1"/>
    <xf numFmtId="38" fontId="0" fillId="0" borderId="5" xfId="1" applyNumberFormat="1" applyFont="1" applyBorder="1"/>
    <xf numFmtId="38" fontId="0" fillId="0" borderId="4" xfId="1" applyNumberFormat="1" applyFont="1" applyBorder="1"/>
    <xf numFmtId="40" fontId="0" fillId="0" borderId="4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38" fontId="0" fillId="0" borderId="3" xfId="1" applyNumberFormat="1" applyFont="1" applyBorder="1"/>
    <xf numFmtId="14" fontId="2" fillId="0" borderId="3" xfId="0" applyNumberFormat="1" applyFont="1" applyBorder="1" applyAlignment="1">
      <alignment horizontal="center"/>
    </xf>
    <xf numFmtId="0" fontId="0" fillId="2" borderId="7" xfId="0" applyFill="1" applyBorder="1"/>
    <xf numFmtId="167" fontId="2" fillId="2" borderId="6" xfId="1" applyNumberFormat="1" applyFont="1" applyFill="1" applyBorder="1"/>
    <xf numFmtId="167" fontId="2" fillId="2" borderId="8" xfId="1" applyNumberFormat="1" applyFont="1" applyFill="1" applyBorder="1"/>
    <xf numFmtId="167" fontId="2" fillId="2" borderId="8" xfId="1" applyNumberFormat="1" applyFont="1" applyFill="1" applyBorder="1" applyAlignment="1">
      <alignment horizontal="right"/>
    </xf>
    <xf numFmtId="0" fontId="0" fillId="0" borderId="9" xfId="0" applyBorder="1"/>
    <xf numFmtId="0" fontId="0" fillId="2" borderId="1" xfId="0" applyFill="1" applyBorder="1"/>
    <xf numFmtId="40" fontId="0" fillId="0" borderId="0" xfId="1" applyNumberFormat="1" applyFont="1" applyFill="1" applyBorder="1"/>
    <xf numFmtId="166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7" fontId="2" fillId="2" borderId="10" xfId="1" applyNumberFormat="1" applyFont="1" applyFill="1" applyBorder="1"/>
    <xf numFmtId="170" fontId="0" fillId="0" borderId="0" xfId="2" applyNumberFormat="1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 indent="1"/>
    </xf>
    <xf numFmtId="171" fontId="0" fillId="0" borderId="0" xfId="0" applyNumberFormat="1"/>
    <xf numFmtId="167" fontId="2" fillId="2" borderId="10" xfId="1" applyNumberFormat="1" applyFont="1" applyFill="1" applyBorder="1" applyAlignment="1">
      <alignment horizontal="right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D11A6-B465-6B49-AC2C-9D627148577D}">
  <sheetPr>
    <pageSetUpPr fitToPage="1"/>
  </sheetPr>
  <dimension ref="A1:J90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45006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5" customHeight="1" x14ac:dyDescent="0.2">
      <c r="A12" s="14" t="s">
        <v>8</v>
      </c>
      <c r="B12" s="15">
        <v>38467</v>
      </c>
      <c r="C12" s="15"/>
      <c r="D12" s="16" t="s">
        <v>9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7" t="s">
        <v>10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t="15" customHeight="1" x14ac:dyDescent="0.2">
      <c r="A17" s="14" t="s">
        <v>11</v>
      </c>
      <c r="B17" s="15">
        <f>-B83</f>
        <v>-8127</v>
      </c>
      <c r="C17" s="15"/>
      <c r="D17" s="16" t="s">
        <v>9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8" t="s">
        <v>12</v>
      </c>
      <c r="B20" s="19">
        <f>B12-B83</f>
        <v>30340</v>
      </c>
      <c r="C20" s="19"/>
      <c r="D20" s="20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13</v>
      </c>
      <c r="B23" s="7"/>
      <c r="C23" s="7"/>
      <c r="D23" s="21"/>
    </row>
    <row r="24" spans="1:4" ht="17" thickBot="1" x14ac:dyDescent="0.25">
      <c r="B24" s="3"/>
      <c r="C24" s="3"/>
      <c r="D24" s="22"/>
    </row>
    <row r="25" spans="1:4" x14ac:dyDescent="0.2">
      <c r="A25" s="2" t="s">
        <v>14</v>
      </c>
      <c r="B25" s="23">
        <v>44926</v>
      </c>
      <c r="C25" s="24">
        <v>44561</v>
      </c>
      <c r="D25" s="25"/>
    </row>
    <row r="26" spans="1:4" x14ac:dyDescent="0.2">
      <c r="A26" s="13"/>
      <c r="B26" s="26"/>
      <c r="C26" s="27"/>
      <c r="D26" s="25"/>
    </row>
    <row r="27" spans="1:4" x14ac:dyDescent="0.2">
      <c r="A27" s="2" t="s">
        <v>15</v>
      </c>
      <c r="B27" s="28"/>
      <c r="C27" s="25"/>
      <c r="D27" s="25"/>
    </row>
    <row r="28" spans="1:4" x14ac:dyDescent="0.2">
      <c r="A28" s="29"/>
      <c r="B28" s="28"/>
      <c r="C28" s="25"/>
      <c r="D28" s="29"/>
    </row>
    <row r="29" spans="1:4" x14ac:dyDescent="0.2">
      <c r="A29" s="13"/>
      <c r="B29" s="28"/>
      <c r="C29" s="25"/>
      <c r="D29" s="25"/>
    </row>
    <row r="30" spans="1:4" ht="17" x14ac:dyDescent="0.2">
      <c r="A30" s="14" t="s">
        <v>16</v>
      </c>
      <c r="B30" s="30">
        <v>31472</v>
      </c>
      <c r="C30" s="31">
        <v>28244</v>
      </c>
      <c r="D30" s="16" t="s">
        <v>17</v>
      </c>
    </row>
    <row r="31" spans="1:4" x14ac:dyDescent="0.2">
      <c r="A31" s="14" t="s">
        <v>18</v>
      </c>
      <c r="B31" s="30"/>
      <c r="C31" s="31"/>
      <c r="D31" s="16"/>
    </row>
    <row r="32" spans="1:4" ht="17" x14ac:dyDescent="0.2">
      <c r="A32" s="1" t="s">
        <v>19</v>
      </c>
      <c r="B32" s="30">
        <v>1299</v>
      </c>
      <c r="C32" s="31">
        <v>-89</v>
      </c>
      <c r="D32" s="16" t="s">
        <v>17</v>
      </c>
    </row>
    <row r="33" spans="1:4" x14ac:dyDescent="0.2">
      <c r="A33" s="14"/>
      <c r="B33" s="30"/>
      <c r="C33" s="31"/>
      <c r="D33" s="11"/>
    </row>
    <row r="34" spans="1:4" x14ac:dyDescent="0.2">
      <c r="A34" s="1" t="s">
        <v>20</v>
      </c>
      <c r="B34" s="30"/>
      <c r="C34" s="31"/>
      <c r="D34" s="11"/>
    </row>
    <row r="35" spans="1:4" x14ac:dyDescent="0.2">
      <c r="A35" s="14"/>
      <c r="B35" s="30"/>
      <c r="C35" s="31"/>
      <c r="D35" s="11"/>
    </row>
    <row r="36" spans="1:4" ht="17" x14ac:dyDescent="0.2">
      <c r="A36" s="14" t="s">
        <v>21</v>
      </c>
      <c r="B36" s="30"/>
      <c r="C36" s="31">
        <v>-80</v>
      </c>
      <c r="D36" s="16" t="s">
        <v>17</v>
      </c>
    </row>
    <row r="37" spans="1:4" ht="17" x14ac:dyDescent="0.2">
      <c r="A37" s="14" t="s">
        <v>22</v>
      </c>
      <c r="B37" s="30">
        <v>4</v>
      </c>
      <c r="C37" s="31"/>
      <c r="D37" s="16" t="s">
        <v>17</v>
      </c>
    </row>
    <row r="38" spans="1:4" x14ac:dyDescent="0.2">
      <c r="A38" s="14"/>
      <c r="B38" s="30"/>
      <c r="C38" s="31"/>
      <c r="D38" s="11"/>
    </row>
    <row r="39" spans="1:4" x14ac:dyDescent="0.2">
      <c r="A39" s="14" t="s">
        <v>23</v>
      </c>
      <c r="B39" s="30"/>
      <c r="C39" s="31"/>
      <c r="D39" s="11"/>
    </row>
    <row r="40" spans="1:4" x14ac:dyDescent="0.2">
      <c r="A40" s="14" t="s">
        <v>24</v>
      </c>
      <c r="B40" s="30"/>
      <c r="C40" s="31"/>
      <c r="D40" s="16"/>
    </row>
    <row r="41" spans="1:4" x14ac:dyDescent="0.2">
      <c r="A41" s="14" t="s">
        <v>25</v>
      </c>
      <c r="B41" s="30"/>
      <c r="C41" s="31"/>
      <c r="D41" s="11"/>
    </row>
    <row r="42" spans="1:4" x14ac:dyDescent="0.2">
      <c r="A42" s="14" t="s">
        <v>26</v>
      </c>
      <c r="B42" s="30"/>
      <c r="C42" s="31"/>
      <c r="D42" s="11"/>
    </row>
    <row r="43" spans="1:4" x14ac:dyDescent="0.2">
      <c r="A43" s="14"/>
      <c r="B43" s="30"/>
      <c r="C43" s="31"/>
      <c r="D43" s="11"/>
    </row>
    <row r="44" spans="1:4" x14ac:dyDescent="0.2">
      <c r="A44" s="14" t="s">
        <v>27</v>
      </c>
      <c r="B44" s="30"/>
      <c r="C44" s="31"/>
      <c r="D44" s="16"/>
    </row>
    <row r="45" spans="1:4" x14ac:dyDescent="0.2">
      <c r="A45" s="14" t="s">
        <v>28</v>
      </c>
      <c r="B45" s="30"/>
      <c r="C45" s="31"/>
      <c r="D45" s="11"/>
    </row>
    <row r="46" spans="1:4" x14ac:dyDescent="0.2">
      <c r="A46" s="14" t="s">
        <v>29</v>
      </c>
      <c r="B46" s="30"/>
      <c r="C46" s="31"/>
      <c r="D46" s="16"/>
    </row>
    <row r="47" spans="1:4" ht="17" x14ac:dyDescent="0.2">
      <c r="A47" s="14" t="s">
        <v>30</v>
      </c>
      <c r="B47" s="30">
        <v>827</v>
      </c>
      <c r="C47" s="31">
        <v>569</v>
      </c>
      <c r="D47" s="16" t="s">
        <v>17</v>
      </c>
    </row>
    <row r="48" spans="1:4" x14ac:dyDescent="0.2">
      <c r="A48" s="14"/>
      <c r="B48" s="30"/>
      <c r="C48" s="31"/>
      <c r="D48" s="11"/>
    </row>
    <row r="49" spans="1:4" ht="17" x14ac:dyDescent="0.2">
      <c r="A49" s="14" t="s">
        <v>31</v>
      </c>
      <c r="B49" s="30">
        <v>2337</v>
      </c>
      <c r="C49" s="31">
        <v>2329</v>
      </c>
      <c r="D49" s="16" t="s">
        <v>17</v>
      </c>
    </row>
    <row r="50" spans="1:4" x14ac:dyDescent="0.2">
      <c r="A50" s="14"/>
      <c r="B50" s="30"/>
      <c r="C50" s="31"/>
      <c r="D50" s="11"/>
    </row>
    <row r="51" spans="1:4" x14ac:dyDescent="0.2">
      <c r="A51" s="14" t="s">
        <v>32</v>
      </c>
      <c r="B51" s="30">
        <f>SUM(B36:B49)</f>
        <v>3168</v>
      </c>
      <c r="C51" s="31">
        <f>SUM(C36:C49)</f>
        <v>2818</v>
      </c>
      <c r="D51" s="11"/>
    </row>
    <row r="52" spans="1:4" x14ac:dyDescent="0.2">
      <c r="A52" s="32"/>
      <c r="B52" s="33"/>
      <c r="C52" s="34"/>
      <c r="D52" s="35"/>
    </row>
    <row r="53" spans="1:4" x14ac:dyDescent="0.2">
      <c r="A53" s="36" t="s">
        <v>13</v>
      </c>
      <c r="B53" s="37">
        <f>B32+B51</f>
        <v>4467</v>
      </c>
      <c r="C53" s="38">
        <f>C32+C51</f>
        <v>2729</v>
      </c>
      <c r="D53" s="39"/>
    </row>
    <row r="54" spans="1:4" x14ac:dyDescent="0.2">
      <c r="B54" s="40"/>
      <c r="C54" s="10"/>
      <c r="D54" s="11"/>
    </row>
    <row r="55" spans="1:4" x14ac:dyDescent="0.2">
      <c r="B55" s="41"/>
      <c r="C55" s="3"/>
      <c r="D55" s="10"/>
    </row>
    <row r="56" spans="1:4" x14ac:dyDescent="0.2">
      <c r="A56" s="42" t="s">
        <v>33</v>
      </c>
      <c r="B56" s="43">
        <f>ROUND((B20/B30),1)</f>
        <v>1</v>
      </c>
      <c r="C56" s="44">
        <f>ROUND((B20/C30),1)</f>
        <v>1.1000000000000001</v>
      </c>
      <c r="D56" s="10"/>
    </row>
    <row r="57" spans="1:4" x14ac:dyDescent="0.2">
      <c r="A57" s="42" t="s">
        <v>34</v>
      </c>
      <c r="B57" s="43">
        <f>ROUND((B20/B32),1)</f>
        <v>23.4</v>
      </c>
      <c r="C57" s="45" t="s">
        <v>35</v>
      </c>
      <c r="D57" s="10"/>
    </row>
    <row r="58" spans="1:4" x14ac:dyDescent="0.2">
      <c r="A58" s="42" t="s">
        <v>36</v>
      </c>
      <c r="B58" s="43">
        <f>ROUND((B20/B53),1)</f>
        <v>6.8</v>
      </c>
      <c r="C58" s="44">
        <f>ROUND((B20/C53),1)</f>
        <v>11.1</v>
      </c>
      <c r="D58" s="10"/>
    </row>
    <row r="59" spans="1:4" ht="17" thickBot="1" x14ac:dyDescent="0.25">
      <c r="B59" s="46"/>
    </row>
    <row r="61" spans="1:4" x14ac:dyDescent="0.2">
      <c r="A61" s="7" t="s">
        <v>37</v>
      </c>
      <c r="B61" s="8"/>
      <c r="C61" s="8"/>
      <c r="D61" s="9"/>
    </row>
    <row r="62" spans="1:4" x14ac:dyDescent="0.2">
      <c r="D62" s="10"/>
    </row>
    <row r="63" spans="1:4" x14ac:dyDescent="0.2">
      <c r="A63" s="14" t="s">
        <v>38</v>
      </c>
    </row>
    <row r="64" spans="1:4" x14ac:dyDescent="0.2">
      <c r="A64" s="14" t="s">
        <v>39</v>
      </c>
    </row>
    <row r="65" spans="1:4" x14ac:dyDescent="0.2">
      <c r="A65" s="14" t="s">
        <v>40</v>
      </c>
    </row>
    <row r="66" spans="1:4" x14ac:dyDescent="0.2">
      <c r="A66" t="s">
        <v>41</v>
      </c>
    </row>
    <row r="67" spans="1:4" x14ac:dyDescent="0.2">
      <c r="A67" t="s">
        <v>42</v>
      </c>
    </row>
    <row r="68" spans="1:4" x14ac:dyDescent="0.2">
      <c r="D68" s="11"/>
    </row>
    <row r="69" spans="1:4" x14ac:dyDescent="0.2">
      <c r="A69" s="47"/>
      <c r="B69" s="47"/>
      <c r="C69" s="47"/>
      <c r="D69" s="9"/>
    </row>
    <row r="70" spans="1:4" x14ac:dyDescent="0.2">
      <c r="D70" s="48"/>
    </row>
    <row r="71" spans="1:4" x14ac:dyDescent="0.2">
      <c r="D71" s="48"/>
    </row>
    <row r="72" spans="1:4" x14ac:dyDescent="0.2">
      <c r="B72" s="3" t="s">
        <v>3</v>
      </c>
      <c r="C72" s="3"/>
    </row>
    <row r="73" spans="1:4" x14ac:dyDescent="0.2">
      <c r="B73" s="3"/>
      <c r="C73" s="3"/>
    </row>
    <row r="74" spans="1:4" x14ac:dyDescent="0.2">
      <c r="B74" s="5" t="s">
        <v>5</v>
      </c>
      <c r="C74" s="5"/>
    </row>
    <row r="75" spans="1:4" x14ac:dyDescent="0.2">
      <c r="B75" s="5"/>
      <c r="C75" s="5"/>
    </row>
    <row r="76" spans="1:4" x14ac:dyDescent="0.2">
      <c r="B76" s="49">
        <v>45006</v>
      </c>
      <c r="C76" s="49"/>
    </row>
    <row r="77" spans="1:4" x14ac:dyDescent="0.2">
      <c r="A77" s="2" t="s">
        <v>15</v>
      </c>
      <c r="B77" s="5"/>
      <c r="C77" s="5"/>
    </row>
    <row r="78" spans="1:4" x14ac:dyDescent="0.2">
      <c r="A78" s="50"/>
      <c r="B78" s="5"/>
      <c r="C78" s="5"/>
    </row>
    <row r="80" spans="1:4" ht="15" customHeight="1" x14ac:dyDescent="0.2">
      <c r="A80" s="14" t="s">
        <v>43</v>
      </c>
      <c r="B80" s="15">
        <v>8127</v>
      </c>
      <c r="C80" s="15"/>
      <c r="D80" s="16" t="s">
        <v>9</v>
      </c>
    </row>
    <row r="81" spans="1:10" x14ac:dyDescent="0.2">
      <c r="A81" s="14" t="s">
        <v>44</v>
      </c>
      <c r="B81" s="15"/>
      <c r="C81" s="15"/>
      <c r="D81" s="16"/>
    </row>
    <row r="82" spans="1:10" x14ac:dyDescent="0.2">
      <c r="A82" t="s">
        <v>45</v>
      </c>
      <c r="B82" s="34"/>
      <c r="C82" s="51"/>
      <c r="D82" s="16"/>
    </row>
    <row r="83" spans="1:10" x14ac:dyDescent="0.2">
      <c r="A83" s="2" t="s">
        <v>11</v>
      </c>
      <c r="B83" s="52">
        <f>SUM(B80:B82)</f>
        <v>8127</v>
      </c>
      <c r="C83" s="52"/>
    </row>
    <row r="86" spans="1:10" x14ac:dyDescent="0.2">
      <c r="A86" s="53" t="s">
        <v>46</v>
      </c>
    </row>
    <row r="90" spans="1:10" x14ac:dyDescent="0.2">
      <c r="F90" s="16"/>
      <c r="G90" s="16"/>
      <c r="H90" s="16"/>
      <c r="I90" s="16"/>
      <c r="J90" s="16"/>
    </row>
  </sheetData>
  <sheetProtection algorithmName="SHA-512" hashValue="uxw3aHRWk/YYYyZjz3Ys+oOrTIgmhVwhepXx1/HxJxRKgGF0QyFvvJR6o0U12jlO7EwQkMO0TJhYgXmEkV13TA==" saltValue="7dMdtbgLI6F9khCHo9sf2w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E5230-27EE-0948-A3FD-2F2CC03CE356}">
  <sheetPr>
    <pageSetUpPr fitToPage="1"/>
  </sheetPr>
  <dimension ref="A1:I9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45084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48</v>
      </c>
      <c r="B12" s="15">
        <v>18034.804</v>
      </c>
      <c r="C12" s="16" t="s">
        <v>49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50</v>
      </c>
      <c r="B17" s="15">
        <v>10120.186</v>
      </c>
      <c r="C17" s="16" t="s">
        <v>51</v>
      </c>
    </row>
    <row r="18" spans="1:3" x14ac:dyDescent="0.2">
      <c r="A18" s="14"/>
      <c r="B18" s="15"/>
      <c r="C18" s="16"/>
    </row>
    <row r="19" spans="1:3" ht="17" x14ac:dyDescent="0.2">
      <c r="A19" s="14" t="s">
        <v>52</v>
      </c>
      <c r="B19" s="15">
        <f>-B84</f>
        <v>1821.9959999999999</v>
      </c>
      <c r="C19" s="16" t="s">
        <v>53</v>
      </c>
    </row>
    <row r="20" spans="1:3" x14ac:dyDescent="0.2">
      <c r="A20" s="14"/>
      <c r="B20" s="15"/>
      <c r="C20" s="16"/>
    </row>
    <row r="21" spans="1:3" x14ac:dyDescent="0.2">
      <c r="A21" s="4"/>
      <c r="B21" s="10"/>
    </row>
    <row r="22" spans="1:3" x14ac:dyDescent="0.2">
      <c r="A22" s="18" t="s">
        <v>12</v>
      </c>
      <c r="B22" s="19">
        <f>B12-B84+B17</f>
        <v>29976.985999999997</v>
      </c>
      <c r="C22" s="20"/>
    </row>
    <row r="23" spans="1:3" x14ac:dyDescent="0.2">
      <c r="A23" s="2"/>
    </row>
    <row r="24" spans="1:3" x14ac:dyDescent="0.2">
      <c r="A24" s="2"/>
    </row>
    <row r="25" spans="1:3" x14ac:dyDescent="0.2">
      <c r="A25" s="7" t="s">
        <v>13</v>
      </c>
      <c r="B25" s="7"/>
      <c r="C25" s="21"/>
    </row>
    <row r="26" spans="1:3" x14ac:dyDescent="0.2">
      <c r="A26" s="2" t="s">
        <v>14</v>
      </c>
      <c r="B26" s="3"/>
      <c r="C26" s="22"/>
    </row>
    <row r="27" spans="1:3" x14ac:dyDescent="0.2">
      <c r="A27" s="12">
        <v>44985</v>
      </c>
      <c r="B27" s="5"/>
      <c r="C27" s="25"/>
    </row>
    <row r="28" spans="1:3" ht="28" customHeight="1" x14ac:dyDescent="0.2">
      <c r="A28" s="13"/>
      <c r="B28" s="27"/>
      <c r="C28" s="25"/>
    </row>
    <row r="29" spans="1:3" x14ac:dyDescent="0.2">
      <c r="A29" s="2" t="s">
        <v>15</v>
      </c>
      <c r="B29" s="25"/>
      <c r="C29" s="25"/>
    </row>
    <row r="30" spans="1:3" x14ac:dyDescent="0.2">
      <c r="A30" s="29"/>
      <c r="B30" s="25"/>
      <c r="C30" s="29"/>
    </row>
    <row r="31" spans="1:3" x14ac:dyDescent="0.2">
      <c r="A31" s="13"/>
      <c r="B31" s="25"/>
      <c r="C31" s="25"/>
    </row>
    <row r="32" spans="1:3" ht="17" x14ac:dyDescent="0.2">
      <c r="A32" s="14" t="s">
        <v>16</v>
      </c>
      <c r="B32" s="31">
        <v>37279.339</v>
      </c>
      <c r="C32" s="16" t="s">
        <v>53</v>
      </c>
    </row>
    <row r="33" spans="1:3" x14ac:dyDescent="0.2">
      <c r="A33" s="14" t="s">
        <v>18</v>
      </c>
      <c r="B33" s="31"/>
      <c r="C33" s="16"/>
    </row>
    <row r="34" spans="1:3" ht="17" x14ac:dyDescent="0.2">
      <c r="A34" s="1" t="s">
        <v>19</v>
      </c>
      <c r="B34" s="31">
        <v>1848.691</v>
      </c>
      <c r="C34" s="16" t="s">
        <v>53</v>
      </c>
    </row>
    <row r="35" spans="1:3" x14ac:dyDescent="0.2">
      <c r="A35" s="14"/>
      <c r="B35" s="31"/>
      <c r="C35" s="11"/>
    </row>
    <row r="36" spans="1:3" x14ac:dyDescent="0.2">
      <c r="A36" s="1" t="s">
        <v>20</v>
      </c>
      <c r="B36" s="31"/>
      <c r="C36" s="11"/>
    </row>
    <row r="37" spans="1:3" x14ac:dyDescent="0.2">
      <c r="A37" s="14"/>
      <c r="B37" s="31"/>
      <c r="C37" s="11"/>
    </row>
    <row r="38" spans="1:3" ht="17" x14ac:dyDescent="0.2">
      <c r="A38" s="14" t="s">
        <v>21</v>
      </c>
      <c r="B38" s="31">
        <v>-188.90199999999999</v>
      </c>
      <c r="C38" s="16" t="s">
        <v>53</v>
      </c>
    </row>
    <row r="39" spans="1:3" ht="34" x14ac:dyDescent="0.2">
      <c r="A39" s="14" t="s">
        <v>22</v>
      </c>
      <c r="B39" s="31">
        <v>402.62200000000001</v>
      </c>
      <c r="C39" s="16" t="s">
        <v>54</v>
      </c>
    </row>
    <row r="40" spans="1:3" x14ac:dyDescent="0.2">
      <c r="A40" s="14"/>
      <c r="B40" s="31"/>
      <c r="C40" s="11"/>
    </row>
    <row r="41" spans="1:3" x14ac:dyDescent="0.2">
      <c r="A41" s="14" t="s">
        <v>23</v>
      </c>
      <c r="B41" s="31"/>
      <c r="C41" s="11"/>
    </row>
    <row r="42" spans="1:3" x14ac:dyDescent="0.2">
      <c r="A42" s="14" t="s">
        <v>24</v>
      </c>
      <c r="B42" s="31"/>
      <c r="C42" s="16"/>
    </row>
    <row r="43" spans="1:3" x14ac:dyDescent="0.2">
      <c r="A43" s="14" t="s">
        <v>25</v>
      </c>
      <c r="B43" s="31"/>
      <c r="C43" s="11"/>
    </row>
    <row r="44" spans="1:3" x14ac:dyDescent="0.2">
      <c r="A44" s="14" t="s">
        <v>26</v>
      </c>
      <c r="B44" s="31"/>
      <c r="C44" s="16"/>
    </row>
    <row r="45" spans="1:3" x14ac:dyDescent="0.2">
      <c r="A45" s="14"/>
      <c r="B45" s="31"/>
      <c r="C45" s="11"/>
    </row>
    <row r="46" spans="1:3" x14ac:dyDescent="0.2">
      <c r="A46" s="14" t="s">
        <v>27</v>
      </c>
      <c r="B46" s="31"/>
      <c r="C46" s="16"/>
    </row>
    <row r="47" spans="1:3" x14ac:dyDescent="0.2">
      <c r="A47" s="14" t="s">
        <v>28</v>
      </c>
      <c r="B47" s="31"/>
      <c r="C47" s="11"/>
    </row>
    <row r="48" spans="1:3" x14ac:dyDescent="0.2">
      <c r="A48" s="14" t="s">
        <v>29</v>
      </c>
      <c r="B48" s="31"/>
      <c r="C48" s="16"/>
    </row>
    <row r="49" spans="1:3" x14ac:dyDescent="0.2">
      <c r="A49" s="14" t="s">
        <v>30</v>
      </c>
      <c r="B49" s="31"/>
      <c r="C49" s="16"/>
    </row>
    <row r="50" spans="1:3" x14ac:dyDescent="0.2">
      <c r="A50" s="14"/>
      <c r="B50" s="31"/>
      <c r="C50" s="11"/>
    </row>
    <row r="51" spans="1:3" ht="17" x14ac:dyDescent="0.2">
      <c r="A51" s="14" t="s">
        <v>31</v>
      </c>
      <c r="B51" s="31">
        <f>994.426+1520.421</f>
        <v>2514.8470000000002</v>
      </c>
      <c r="C51" s="16" t="s">
        <v>53</v>
      </c>
    </row>
    <row r="52" spans="1:3" x14ac:dyDescent="0.2">
      <c r="A52" s="14"/>
      <c r="B52" s="31"/>
      <c r="C52" s="11"/>
    </row>
    <row r="53" spans="1:3" x14ac:dyDescent="0.2">
      <c r="A53" s="14" t="s">
        <v>32</v>
      </c>
      <c r="B53" s="31">
        <f>SUM(B38:B51)</f>
        <v>2728.567</v>
      </c>
      <c r="C53" s="11"/>
    </row>
    <row r="54" spans="1:3" x14ac:dyDescent="0.2">
      <c r="A54" s="32"/>
      <c r="B54" s="34"/>
      <c r="C54" s="35"/>
    </row>
    <row r="55" spans="1:3" x14ac:dyDescent="0.2">
      <c r="A55" s="36" t="s">
        <v>13</v>
      </c>
      <c r="B55" s="38">
        <f>B34+B53</f>
        <v>4577.2579999999998</v>
      </c>
      <c r="C55" s="39"/>
    </row>
    <row r="56" spans="1:3" x14ac:dyDescent="0.2">
      <c r="B56" s="10"/>
      <c r="C56" s="11"/>
    </row>
    <row r="57" spans="1:3" x14ac:dyDescent="0.2">
      <c r="B57" s="3"/>
      <c r="C57" s="10"/>
    </row>
    <row r="58" spans="1:3" x14ac:dyDescent="0.2">
      <c r="A58" s="42" t="s">
        <v>33</v>
      </c>
      <c r="B58" s="54">
        <f>ROUND((B22/B32),1)</f>
        <v>0.8</v>
      </c>
      <c r="C58" s="10"/>
    </row>
    <row r="59" spans="1:3" x14ac:dyDescent="0.2">
      <c r="A59" s="42" t="s">
        <v>34</v>
      </c>
      <c r="B59" s="54">
        <f>ROUND((B22/B34),1)</f>
        <v>16.2</v>
      </c>
      <c r="C59" s="10"/>
    </row>
    <row r="60" spans="1:3" x14ac:dyDescent="0.2">
      <c r="A60" s="42" t="s">
        <v>36</v>
      </c>
      <c r="B60" s="54">
        <f>ROUND((B22/B55),1)</f>
        <v>6.5</v>
      </c>
      <c r="C60" s="10"/>
    </row>
    <row r="63" spans="1:3" x14ac:dyDescent="0.2">
      <c r="A63" s="7" t="s">
        <v>37</v>
      </c>
      <c r="B63" s="8"/>
      <c r="C63" s="9"/>
    </row>
    <row r="64" spans="1:3" x14ac:dyDescent="0.2">
      <c r="C64" s="10"/>
    </row>
    <row r="65" spans="1:3" x14ac:dyDescent="0.2">
      <c r="A65" s="14" t="s">
        <v>55</v>
      </c>
    </row>
    <row r="66" spans="1:3" x14ac:dyDescent="0.2">
      <c r="A66" s="14" t="s">
        <v>56</v>
      </c>
    </row>
    <row r="67" spans="1:3" x14ac:dyDescent="0.2">
      <c r="A67" s="14" t="s">
        <v>57</v>
      </c>
    </row>
    <row r="68" spans="1:3" x14ac:dyDescent="0.2">
      <c r="A68" t="s">
        <v>58</v>
      </c>
    </row>
    <row r="69" spans="1:3" x14ac:dyDescent="0.2">
      <c r="C69" s="11"/>
    </row>
    <row r="70" spans="1:3" x14ac:dyDescent="0.2">
      <c r="A70" s="47"/>
      <c r="B70" s="47"/>
      <c r="C70" s="9"/>
    </row>
    <row r="71" spans="1:3" x14ac:dyDescent="0.2">
      <c r="C71" s="48"/>
    </row>
    <row r="72" spans="1:3" x14ac:dyDescent="0.2">
      <c r="C72" s="48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5</v>
      </c>
    </row>
    <row r="76" spans="1:3" x14ac:dyDescent="0.2">
      <c r="B76" s="5"/>
    </row>
    <row r="77" spans="1:3" x14ac:dyDescent="0.2">
      <c r="B77" s="49">
        <v>44985</v>
      </c>
    </row>
    <row r="78" spans="1:3" x14ac:dyDescent="0.2">
      <c r="A78" s="2" t="s">
        <v>15</v>
      </c>
      <c r="B78" s="5"/>
    </row>
    <row r="79" spans="1:3" x14ac:dyDescent="0.2">
      <c r="A79" s="50"/>
      <c r="B79" s="5"/>
    </row>
    <row r="81" spans="1:9" ht="17" x14ac:dyDescent="0.2">
      <c r="A81" s="14" t="s">
        <v>43</v>
      </c>
      <c r="B81" s="15">
        <v>1345.7070000000001</v>
      </c>
      <c r="C81" s="16" t="s">
        <v>53</v>
      </c>
    </row>
    <row r="82" spans="1:9" ht="17" x14ac:dyDescent="0.2">
      <c r="A82" s="14" t="s">
        <v>44</v>
      </c>
      <c r="B82" s="15">
        <v>-3167.703</v>
      </c>
      <c r="C82" s="16" t="s">
        <v>53</v>
      </c>
    </row>
    <row r="83" spans="1:9" x14ac:dyDescent="0.2">
      <c r="A83" t="s">
        <v>45</v>
      </c>
      <c r="B83" s="34"/>
      <c r="C83" s="16"/>
    </row>
    <row r="84" spans="1:9" x14ac:dyDescent="0.2">
      <c r="A84" s="2" t="s">
        <v>59</v>
      </c>
      <c r="B84" s="52">
        <f>SUM(B81:B83)</f>
        <v>-1821.9959999999999</v>
      </c>
    </row>
    <row r="87" spans="1:9" x14ac:dyDescent="0.2">
      <c r="A87" s="53" t="s">
        <v>46</v>
      </c>
    </row>
    <row r="91" spans="1:9" x14ac:dyDescent="0.2">
      <c r="E91" s="16"/>
      <c r="F91" s="16"/>
      <c r="G91" s="16"/>
      <c r="H91" s="16"/>
      <c r="I91" s="16"/>
    </row>
  </sheetData>
  <sheetProtection algorithmName="SHA-512" hashValue="MKEhicWKfIZLSXY+bfyrgcGPA4BzXZKSDnLo82f70ufcB3dn1GWVL9S7VGfN8+u2NmaQB+thMCFs/nzl31f+KQ==" saltValue="oDJBnzECD6/73MnZCHvY9A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A6A9E-6115-F34B-B6E3-26CD74A13691}">
  <sheetPr>
    <pageSetUpPr fitToPage="1"/>
  </sheetPr>
  <dimension ref="A1:I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45139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51" x14ac:dyDescent="0.2">
      <c r="A12" s="14" t="s">
        <v>61</v>
      </c>
      <c r="B12" s="15">
        <v>400000</v>
      </c>
      <c r="C12" s="16" t="s">
        <v>62</v>
      </c>
    </row>
    <row r="13" spans="1:3" x14ac:dyDescent="0.2">
      <c r="A13" s="14"/>
      <c r="B13" s="15"/>
      <c r="C13" s="16"/>
    </row>
    <row r="14" spans="1:3" x14ac:dyDescent="0.2">
      <c r="A14" s="1" t="s">
        <v>63</v>
      </c>
      <c r="B14" s="15"/>
      <c r="C14" s="16"/>
    </row>
    <row r="15" spans="1:3" x14ac:dyDescent="0.2">
      <c r="A15" s="55">
        <v>0.64</v>
      </c>
      <c r="B15" s="15"/>
      <c r="C15" s="16"/>
    </row>
    <row r="16" spans="1:3" x14ac:dyDescent="0.2">
      <c r="A16" s="14"/>
      <c r="B16" s="15"/>
      <c r="C16" s="16"/>
    </row>
    <row r="17" spans="1:3" hidden="1" x14ac:dyDescent="0.2">
      <c r="A17" s="17" t="s">
        <v>10</v>
      </c>
      <c r="B17" s="15"/>
      <c r="C17" s="16"/>
    </row>
    <row r="18" spans="1:3" hidden="1" x14ac:dyDescent="0.2">
      <c r="A18" s="14"/>
      <c r="B18" s="15"/>
      <c r="C18" s="16"/>
    </row>
    <row r="19" spans="1:3" hidden="1" x14ac:dyDescent="0.2">
      <c r="A19" s="14"/>
      <c r="B19" s="15"/>
      <c r="C19" s="16"/>
    </row>
    <row r="20" spans="1:3" hidden="1" x14ac:dyDescent="0.2">
      <c r="A20" s="14"/>
      <c r="B20" s="15"/>
      <c r="C20" s="16"/>
    </row>
    <row r="21" spans="1:3" x14ac:dyDescent="0.2">
      <c r="A21" s="4"/>
      <c r="B21" s="10"/>
    </row>
    <row r="22" spans="1:3" x14ac:dyDescent="0.2">
      <c r="A22" s="18" t="s">
        <v>12</v>
      </c>
      <c r="B22" s="19">
        <f>B12-B95</f>
        <v>400000</v>
      </c>
      <c r="C22" s="20"/>
    </row>
    <row r="23" spans="1:3" x14ac:dyDescent="0.2">
      <c r="A23" s="2"/>
    </row>
    <row r="24" spans="1:3" x14ac:dyDescent="0.2">
      <c r="A24" s="2"/>
    </row>
    <row r="25" spans="1:3" x14ac:dyDescent="0.2">
      <c r="A25" s="7" t="s">
        <v>13</v>
      </c>
      <c r="B25" s="7"/>
      <c r="C25" s="21"/>
    </row>
    <row r="26" spans="1:3" x14ac:dyDescent="0.2">
      <c r="A26" s="2" t="s">
        <v>14</v>
      </c>
      <c r="B26" s="3"/>
      <c r="C26" s="22"/>
    </row>
    <row r="27" spans="1:3" x14ac:dyDescent="0.2">
      <c r="A27" s="12">
        <v>44561</v>
      </c>
      <c r="B27" s="56"/>
      <c r="C27" s="25"/>
    </row>
    <row r="28" spans="1:3" x14ac:dyDescent="0.2">
      <c r="A28" s="13"/>
      <c r="B28" s="27"/>
      <c r="C28" s="25"/>
    </row>
    <row r="29" spans="1:3" x14ac:dyDescent="0.2">
      <c r="A29" s="2" t="s">
        <v>15</v>
      </c>
      <c r="B29" s="25"/>
      <c r="C29" s="25"/>
    </row>
    <row r="30" spans="1:3" x14ac:dyDescent="0.2">
      <c r="A30" s="29"/>
      <c r="B30" s="25"/>
      <c r="C30" s="29"/>
    </row>
    <row r="31" spans="1:3" x14ac:dyDescent="0.2">
      <c r="A31" s="13"/>
      <c r="B31" s="25"/>
      <c r="C31" s="25"/>
    </row>
    <row r="32" spans="1:3" ht="34" x14ac:dyDescent="0.2">
      <c r="A32" s="14" t="s">
        <v>16</v>
      </c>
      <c r="B32" s="31">
        <v>83802</v>
      </c>
      <c r="C32" s="16" t="s">
        <v>64</v>
      </c>
    </row>
    <row r="33" spans="1:3" x14ac:dyDescent="0.2">
      <c r="A33" s="14" t="s">
        <v>18</v>
      </c>
      <c r="B33" s="31"/>
      <c r="C33" s="16"/>
    </row>
    <row r="34" spans="1:3" ht="34" x14ac:dyDescent="0.2">
      <c r="A34" s="1" t="s">
        <v>19</v>
      </c>
      <c r="B34" s="31">
        <v>1317</v>
      </c>
      <c r="C34" s="16" t="s">
        <v>64</v>
      </c>
    </row>
    <row r="35" spans="1:3" x14ac:dyDescent="0.2">
      <c r="A35" s="14"/>
      <c r="B35" s="31"/>
      <c r="C35" s="11"/>
    </row>
    <row r="36" spans="1:3" x14ac:dyDescent="0.2">
      <c r="A36" s="1" t="s">
        <v>20</v>
      </c>
      <c r="B36" s="31"/>
      <c r="C36" s="11"/>
    </row>
    <row r="37" spans="1:3" x14ac:dyDescent="0.2">
      <c r="A37" s="14"/>
      <c r="B37" s="31"/>
      <c r="C37" s="11"/>
    </row>
    <row r="38" spans="1:3" x14ac:dyDescent="0.2">
      <c r="A38" s="14" t="s">
        <v>21</v>
      </c>
      <c r="B38" s="31"/>
      <c r="C38" s="16"/>
    </row>
    <row r="39" spans="1:3" x14ac:dyDescent="0.2">
      <c r="A39" s="14" t="s">
        <v>22</v>
      </c>
      <c r="B39" s="31"/>
      <c r="C39" s="11"/>
    </row>
    <row r="40" spans="1:3" x14ac:dyDescent="0.2">
      <c r="A40" s="14"/>
      <c r="B40" s="31"/>
      <c r="C40" s="11"/>
    </row>
    <row r="41" spans="1:3" x14ac:dyDescent="0.2">
      <c r="A41" s="14" t="s">
        <v>23</v>
      </c>
      <c r="B41" s="31"/>
      <c r="C41" s="11"/>
    </row>
    <row r="42" spans="1:3" x14ac:dyDescent="0.2">
      <c r="A42" s="14" t="s">
        <v>24</v>
      </c>
      <c r="B42" s="31"/>
      <c r="C42" s="16"/>
    </row>
    <row r="43" spans="1:3" x14ac:dyDescent="0.2">
      <c r="A43" s="14" t="s">
        <v>25</v>
      </c>
      <c r="B43" s="31"/>
      <c r="C43" s="11"/>
    </row>
    <row r="44" spans="1:3" x14ac:dyDescent="0.2">
      <c r="A44" s="1" t="s">
        <v>26</v>
      </c>
      <c r="B44" s="31"/>
      <c r="C44" s="11"/>
    </row>
    <row r="45" spans="1:3" x14ac:dyDescent="0.2">
      <c r="A45" s="57" t="s">
        <v>65</v>
      </c>
      <c r="B45" s="31">
        <v>3055</v>
      </c>
      <c r="C45" s="11"/>
    </row>
    <row r="46" spans="1:3" x14ac:dyDescent="0.2">
      <c r="A46" s="57" t="s">
        <v>66</v>
      </c>
      <c r="B46" s="31">
        <v>596</v>
      </c>
      <c r="C46" s="11"/>
    </row>
    <row r="47" spans="1:3" x14ac:dyDescent="0.2">
      <c r="A47" s="57" t="s">
        <v>67</v>
      </c>
      <c r="B47" s="31">
        <v>1187</v>
      </c>
      <c r="C47" s="11"/>
    </row>
    <row r="48" spans="1:3" x14ac:dyDescent="0.2">
      <c r="A48" s="14"/>
      <c r="B48" s="31"/>
      <c r="C48" s="11"/>
    </row>
    <row r="49" spans="1:3" x14ac:dyDescent="0.2">
      <c r="A49" s="14" t="s">
        <v>27</v>
      </c>
      <c r="B49" s="31"/>
      <c r="C49" s="16"/>
    </row>
    <row r="50" spans="1:3" x14ac:dyDescent="0.2">
      <c r="A50" s="14" t="s">
        <v>28</v>
      </c>
      <c r="B50" s="31"/>
      <c r="C50" s="11"/>
    </row>
    <row r="51" spans="1:3" x14ac:dyDescent="0.2">
      <c r="A51" s="14" t="s">
        <v>29</v>
      </c>
      <c r="B51" s="31"/>
      <c r="C51" s="16"/>
    </row>
    <row r="52" spans="1:3" x14ac:dyDescent="0.2">
      <c r="A52" s="14" t="s">
        <v>30</v>
      </c>
      <c r="B52" s="31">
        <f>170+477</f>
        <v>647</v>
      </c>
      <c r="C52" s="16"/>
    </row>
    <row r="53" spans="1:3" x14ac:dyDescent="0.2">
      <c r="A53" s="14"/>
      <c r="B53" s="31"/>
      <c r="C53" s="11"/>
    </row>
    <row r="54" spans="1:3" ht="34" x14ac:dyDescent="0.2">
      <c r="A54" s="14" t="s">
        <v>31</v>
      </c>
      <c r="B54" s="31">
        <v>329</v>
      </c>
      <c r="C54" s="16" t="s">
        <v>64</v>
      </c>
    </row>
    <row r="55" spans="1:3" x14ac:dyDescent="0.2">
      <c r="A55" s="14"/>
      <c r="B55" s="31"/>
      <c r="C55" s="11"/>
    </row>
    <row r="56" spans="1:3" x14ac:dyDescent="0.2">
      <c r="A56" s="14" t="s">
        <v>32</v>
      </c>
      <c r="B56" s="31">
        <f>SUM(B38:B54)</f>
        <v>5814</v>
      </c>
      <c r="C56" s="11"/>
    </row>
    <row r="57" spans="1:3" x14ac:dyDescent="0.2">
      <c r="A57" s="32"/>
      <c r="B57" s="34"/>
      <c r="C57" s="35"/>
    </row>
    <row r="58" spans="1:3" x14ac:dyDescent="0.2">
      <c r="A58" s="36" t="s">
        <v>13</v>
      </c>
      <c r="B58" s="38">
        <f>B34+B56</f>
        <v>7131</v>
      </c>
      <c r="C58" s="39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42" t="s">
        <v>33</v>
      </c>
      <c r="B61" s="54">
        <f>ROUND((B22/B32),1)</f>
        <v>4.8</v>
      </c>
      <c r="C61" s="10"/>
    </row>
    <row r="62" spans="1:3" x14ac:dyDescent="0.2">
      <c r="A62" s="42" t="s">
        <v>34</v>
      </c>
      <c r="B62" s="59" t="s">
        <v>35</v>
      </c>
      <c r="C62" s="10"/>
    </row>
    <row r="63" spans="1:3" x14ac:dyDescent="0.2">
      <c r="A63" s="42" t="s">
        <v>36</v>
      </c>
      <c r="B63" s="59" t="s">
        <v>35</v>
      </c>
      <c r="C63" s="10"/>
    </row>
    <row r="66" spans="1:3" x14ac:dyDescent="0.2">
      <c r="A66" s="7" t="s">
        <v>37</v>
      </c>
      <c r="B66" s="8"/>
      <c r="C66" s="9"/>
    </row>
    <row r="67" spans="1:3" x14ac:dyDescent="0.2">
      <c r="C67" s="10"/>
    </row>
    <row r="68" spans="1:3" x14ac:dyDescent="0.2">
      <c r="A68" s="14" t="s">
        <v>68</v>
      </c>
    </row>
    <row r="69" spans="1:3" x14ac:dyDescent="0.2">
      <c r="A69" s="14" t="s">
        <v>86</v>
      </c>
    </row>
    <row r="70" spans="1:3" x14ac:dyDescent="0.2">
      <c r="A70" s="14" t="s">
        <v>69</v>
      </c>
    </row>
    <row r="71" spans="1:3" x14ac:dyDescent="0.2">
      <c r="A71" t="s">
        <v>70</v>
      </c>
    </row>
    <row r="72" spans="1:3" x14ac:dyDescent="0.2">
      <c r="C72" s="11"/>
    </row>
    <row r="73" spans="1:3" x14ac:dyDescent="0.2">
      <c r="A73" s="47"/>
      <c r="B73" s="47"/>
      <c r="C73" s="9"/>
    </row>
    <row r="74" spans="1:3" x14ac:dyDescent="0.2">
      <c r="C74" s="48"/>
    </row>
    <row r="75" spans="1:3" x14ac:dyDescent="0.2">
      <c r="C75" s="48"/>
    </row>
    <row r="76" spans="1:3" hidden="1" x14ac:dyDescent="0.2">
      <c r="B76" s="3" t="s">
        <v>3</v>
      </c>
    </row>
    <row r="77" spans="1:3" hidden="1" x14ac:dyDescent="0.2">
      <c r="B77" s="3"/>
    </row>
    <row r="78" spans="1:3" hidden="1" x14ac:dyDescent="0.2">
      <c r="B78" s="5" t="s">
        <v>5</v>
      </c>
    </row>
    <row r="79" spans="1:3" hidden="1" x14ac:dyDescent="0.2">
      <c r="B79" s="5"/>
    </row>
    <row r="80" spans="1:3" hidden="1" x14ac:dyDescent="0.2">
      <c r="B80" s="49" t="s">
        <v>71</v>
      </c>
    </row>
    <row r="81" spans="1:9" hidden="1" x14ac:dyDescent="0.2">
      <c r="A81" s="2" t="s">
        <v>15</v>
      </c>
      <c r="B81" s="5"/>
    </row>
    <row r="82" spans="1:9" hidden="1" x14ac:dyDescent="0.2">
      <c r="A82" s="50"/>
      <c r="B82" s="5"/>
    </row>
    <row r="83" spans="1:9" hidden="1" x14ac:dyDescent="0.2"/>
    <row r="84" spans="1:9" ht="17" hidden="1" x14ac:dyDescent="0.2">
      <c r="A84" s="14" t="s">
        <v>43</v>
      </c>
      <c r="B84" s="15">
        <v>0</v>
      </c>
      <c r="C84" s="16" t="s">
        <v>72</v>
      </c>
    </row>
    <row r="85" spans="1:9" hidden="1" x14ac:dyDescent="0.2">
      <c r="A85" s="14" t="s">
        <v>44</v>
      </c>
      <c r="B85" s="15"/>
      <c r="C85" s="16"/>
    </row>
    <row r="86" spans="1:9" hidden="1" x14ac:dyDescent="0.2">
      <c r="A86" t="s">
        <v>45</v>
      </c>
      <c r="B86" s="34"/>
      <c r="C86" s="16"/>
    </row>
    <row r="87" spans="1:9" hidden="1" x14ac:dyDescent="0.2">
      <c r="A87" s="2" t="s">
        <v>59</v>
      </c>
      <c r="B87" s="52">
        <f>SUM(B84:B86)</f>
        <v>0</v>
      </c>
    </row>
    <row r="90" spans="1:9" x14ac:dyDescent="0.2">
      <c r="A90" s="53" t="s">
        <v>46</v>
      </c>
    </row>
    <row r="94" spans="1:9" x14ac:dyDescent="0.2">
      <c r="E94" s="16"/>
      <c r="F94" s="16"/>
      <c r="G94" s="16"/>
      <c r="H94" s="16"/>
      <c r="I94" s="16"/>
    </row>
  </sheetData>
  <sheetProtection algorithmName="SHA-512" hashValue="nBs2fSJZOKkAPzmfRQ1SVo4D6ti6jr98mvzNkIJLuRHxsdnPDceh0E83r31jB9/kD7pFAd1hdZINkFHwxtVFLw==" saltValue="kL+a21gQgoyrbc5uDX6JW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9FD69-1253-7547-9FD6-3EBF8B7EF37B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73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45223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74</v>
      </c>
      <c r="B12" s="15">
        <v>120000</v>
      </c>
      <c r="C12" s="16" t="s">
        <v>75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B12-B89</f>
        <v>120000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45169</v>
      </c>
      <c r="B25" s="25"/>
      <c r="C25" s="25"/>
    </row>
    <row r="26" spans="1:3" x14ac:dyDescent="0.2">
      <c r="A26" s="13"/>
      <c r="B26" s="27"/>
      <c r="C26" s="25"/>
    </row>
    <row r="27" spans="1:3" x14ac:dyDescent="0.2">
      <c r="A27" s="2" t="s">
        <v>15</v>
      </c>
      <c r="B27" s="25"/>
      <c r="C27" s="25"/>
    </row>
    <row r="28" spans="1:3" x14ac:dyDescent="0.2">
      <c r="A28" s="29"/>
      <c r="B28" s="25"/>
      <c r="C28" s="29"/>
    </row>
    <row r="29" spans="1:3" x14ac:dyDescent="0.2">
      <c r="A29" s="13"/>
      <c r="B29" s="25"/>
      <c r="C29" s="25"/>
    </row>
    <row r="30" spans="1:3" ht="34" x14ac:dyDescent="0.2">
      <c r="A30" s="14" t="s">
        <v>16</v>
      </c>
      <c r="B30" s="31">
        <v>24123.535</v>
      </c>
      <c r="C30" s="16" t="s">
        <v>76</v>
      </c>
    </row>
    <row r="31" spans="1:3" x14ac:dyDescent="0.2">
      <c r="A31" s="14" t="s">
        <v>18</v>
      </c>
      <c r="B31" s="31"/>
      <c r="C31" s="16"/>
    </row>
    <row r="32" spans="1:3" ht="34" x14ac:dyDescent="0.2">
      <c r="A32" s="1" t="s">
        <v>19</v>
      </c>
      <c r="B32" s="31">
        <v>4374.7340000000004</v>
      </c>
      <c r="C32" s="16" t="s">
        <v>76</v>
      </c>
    </row>
    <row r="33" spans="1:3" x14ac:dyDescent="0.2">
      <c r="A33" s="14"/>
      <c r="B33" s="31"/>
      <c r="C33" s="11"/>
    </row>
    <row r="34" spans="1:3" x14ac:dyDescent="0.2">
      <c r="A34" s="1" t="s">
        <v>20</v>
      </c>
      <c r="B34" s="31"/>
      <c r="C34" s="11"/>
    </row>
    <row r="35" spans="1:3" x14ac:dyDescent="0.2">
      <c r="A35" s="14"/>
      <c r="B35" s="31"/>
      <c r="C35" s="11"/>
    </row>
    <row r="36" spans="1:3" x14ac:dyDescent="0.2">
      <c r="A36" s="14" t="s">
        <v>21</v>
      </c>
      <c r="B36" s="31"/>
      <c r="C36" s="16"/>
    </row>
    <row r="37" spans="1:3" x14ac:dyDescent="0.2">
      <c r="A37" s="14" t="s">
        <v>22</v>
      </c>
      <c r="B37" s="31"/>
      <c r="C37" s="11"/>
    </row>
    <row r="38" spans="1:3" x14ac:dyDescent="0.2">
      <c r="A38" s="14"/>
      <c r="B38" s="31"/>
      <c r="C38" s="11"/>
    </row>
    <row r="39" spans="1:3" x14ac:dyDescent="0.2">
      <c r="A39" s="14" t="s">
        <v>23</v>
      </c>
      <c r="B39" s="31"/>
      <c r="C39" s="11"/>
    </row>
    <row r="40" spans="1:3" x14ac:dyDescent="0.2">
      <c r="A40" s="14" t="s">
        <v>24</v>
      </c>
      <c r="B40" s="31"/>
      <c r="C40" s="16"/>
    </row>
    <row r="41" spans="1:3" x14ac:dyDescent="0.2">
      <c r="A41" s="14" t="s">
        <v>25</v>
      </c>
      <c r="B41" s="31"/>
      <c r="C41" s="11"/>
    </row>
    <row r="42" spans="1:3" x14ac:dyDescent="0.2">
      <c r="A42" s="14" t="s">
        <v>26</v>
      </c>
      <c r="B42" s="31"/>
      <c r="C42" s="11"/>
    </row>
    <row r="43" spans="1:3" x14ac:dyDescent="0.2">
      <c r="A43" s="14"/>
      <c r="B43" s="31"/>
      <c r="C43" s="11"/>
    </row>
    <row r="44" spans="1:3" x14ac:dyDescent="0.2">
      <c r="A44" s="14" t="s">
        <v>27</v>
      </c>
      <c r="B44" s="31"/>
      <c r="C44" s="16"/>
    </row>
    <row r="45" spans="1:3" x14ac:dyDescent="0.2">
      <c r="A45" s="14" t="s">
        <v>28</v>
      </c>
      <c r="B45" s="31"/>
      <c r="C45" s="11"/>
    </row>
    <row r="46" spans="1:3" x14ac:dyDescent="0.2">
      <c r="A46" s="14" t="s">
        <v>29</v>
      </c>
      <c r="B46" s="31"/>
      <c r="C46" s="16"/>
    </row>
    <row r="47" spans="1:3" x14ac:dyDescent="0.2">
      <c r="A47" s="14" t="s">
        <v>30</v>
      </c>
      <c r="B47" s="31"/>
      <c r="C47" s="16"/>
    </row>
    <row r="48" spans="1:3" x14ac:dyDescent="0.2">
      <c r="A48" s="14"/>
      <c r="B48" s="31"/>
      <c r="C48" s="11"/>
    </row>
    <row r="49" spans="1:3" ht="34" x14ac:dyDescent="0.2">
      <c r="A49" s="14" t="s">
        <v>31</v>
      </c>
      <c r="B49" s="31">
        <v>607.88</v>
      </c>
      <c r="C49" s="16" t="s">
        <v>76</v>
      </c>
    </row>
    <row r="50" spans="1:3" x14ac:dyDescent="0.2">
      <c r="A50" s="14"/>
      <c r="B50" s="31"/>
      <c r="C50" s="11"/>
    </row>
    <row r="51" spans="1:3" x14ac:dyDescent="0.2">
      <c r="A51" s="14" t="s">
        <v>32</v>
      </c>
      <c r="B51" s="31">
        <f>SUM(B36:B49)</f>
        <v>607.88</v>
      </c>
      <c r="C51" s="11"/>
    </row>
    <row r="52" spans="1:3" x14ac:dyDescent="0.2">
      <c r="A52" s="32"/>
      <c r="B52" s="34"/>
      <c r="C52" s="35"/>
    </row>
    <row r="53" spans="1:3" x14ac:dyDescent="0.2">
      <c r="A53" s="36" t="s">
        <v>13</v>
      </c>
      <c r="B53" s="38">
        <f>B32+B51</f>
        <v>4982.6140000000005</v>
      </c>
      <c r="C53" s="39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2" t="s">
        <v>33</v>
      </c>
      <c r="B56" s="54">
        <f>ROUND((B20/B30),1)</f>
        <v>5</v>
      </c>
      <c r="C56" s="10"/>
    </row>
    <row r="57" spans="1:3" x14ac:dyDescent="0.2">
      <c r="A57" s="42" t="s">
        <v>34</v>
      </c>
      <c r="B57" s="54">
        <f>ROUND((B20/B32),1)</f>
        <v>27.4</v>
      </c>
      <c r="C57" s="10"/>
    </row>
    <row r="58" spans="1:3" x14ac:dyDescent="0.2">
      <c r="A58" s="42" t="s">
        <v>36</v>
      </c>
      <c r="B58" s="54">
        <f>ROUND((B20/B53),1)</f>
        <v>24.1</v>
      </c>
      <c r="C58" s="10"/>
    </row>
    <row r="61" spans="1:3" x14ac:dyDescent="0.2">
      <c r="A61" s="7" t="s">
        <v>37</v>
      </c>
      <c r="B61" s="8"/>
      <c r="C61" s="9"/>
    </row>
    <row r="62" spans="1:3" x14ac:dyDescent="0.2">
      <c r="C62" s="10"/>
    </row>
    <row r="63" spans="1:3" x14ac:dyDescent="0.2">
      <c r="A63" s="14" t="s">
        <v>77</v>
      </c>
    </row>
    <row r="64" spans="1:3" x14ac:dyDescent="0.2">
      <c r="A64" s="14" t="s">
        <v>78</v>
      </c>
    </row>
    <row r="65" spans="1:3" x14ac:dyDescent="0.2">
      <c r="A65" t="s">
        <v>79</v>
      </c>
    </row>
    <row r="66" spans="1:3" x14ac:dyDescent="0.2">
      <c r="C66" s="11"/>
    </row>
    <row r="67" spans="1:3" x14ac:dyDescent="0.2">
      <c r="A67" s="47"/>
      <c r="B67" s="47"/>
      <c r="C67" s="9"/>
    </row>
    <row r="68" spans="1:3" x14ac:dyDescent="0.2">
      <c r="C68" s="48"/>
    </row>
    <row r="69" spans="1:3" x14ac:dyDescent="0.2">
      <c r="C69" s="48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49" t="s">
        <v>71</v>
      </c>
    </row>
    <row r="75" spans="1:3" hidden="1" x14ac:dyDescent="0.2">
      <c r="A75" s="2" t="s">
        <v>15</v>
      </c>
      <c r="B75" s="5"/>
    </row>
    <row r="76" spans="1:3" hidden="1" x14ac:dyDescent="0.2">
      <c r="A76" s="50"/>
      <c r="B76" s="5"/>
    </row>
    <row r="77" spans="1:3" hidden="1" x14ac:dyDescent="0.2"/>
    <row r="78" spans="1:3" ht="17" hidden="1" x14ac:dyDescent="0.2">
      <c r="A78" s="14" t="s">
        <v>43</v>
      </c>
      <c r="B78" s="15">
        <v>0</v>
      </c>
      <c r="C78" s="16" t="s">
        <v>72</v>
      </c>
    </row>
    <row r="79" spans="1:3" hidden="1" x14ac:dyDescent="0.2">
      <c r="A79" s="14" t="s">
        <v>44</v>
      </c>
      <c r="B79" s="15"/>
      <c r="C79" s="16"/>
    </row>
    <row r="80" spans="1:3" hidden="1" x14ac:dyDescent="0.2">
      <c r="A80" t="s">
        <v>45</v>
      </c>
      <c r="B80" s="34"/>
      <c r="C80" s="16"/>
    </row>
    <row r="81" spans="1:9" hidden="1" x14ac:dyDescent="0.2">
      <c r="A81" s="2" t="s">
        <v>59</v>
      </c>
      <c r="B81" s="52">
        <f>SUM(B78:B80)</f>
        <v>0</v>
      </c>
    </row>
    <row r="84" spans="1:9" x14ac:dyDescent="0.2">
      <c r="A84" s="53" t="s">
        <v>46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58"/>
    </row>
    <row r="92" spans="1:9" x14ac:dyDescent="0.2">
      <c r="B92" s="58"/>
    </row>
  </sheetData>
  <sheetProtection algorithmName="SHA-512" hashValue="A21oLXAm46e2hObenlTT2KSHokIAZTBeLu05ISNYGBLVD9ySCjKOzGNMeTI55yjvRIKx8QyJPGa+Ydcsch1aLg==" saltValue="9dBAe0zJbnjYqFISM9wE3Q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49758-C57D-9246-BFB5-43F90E88248F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80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45231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48</v>
      </c>
      <c r="B12" s="15">
        <v>20000</v>
      </c>
      <c r="C12" s="16" t="s">
        <v>81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B12-B89</f>
        <v>20000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44926</v>
      </c>
      <c r="B25" s="25"/>
      <c r="C25" s="25"/>
    </row>
    <row r="26" spans="1:3" x14ac:dyDescent="0.2">
      <c r="A26" s="13"/>
      <c r="B26" s="27"/>
      <c r="C26" s="25"/>
    </row>
    <row r="27" spans="1:3" x14ac:dyDescent="0.2">
      <c r="A27" s="2" t="s">
        <v>15</v>
      </c>
      <c r="B27" s="25"/>
      <c r="C27" s="25"/>
    </row>
    <row r="28" spans="1:3" x14ac:dyDescent="0.2">
      <c r="A28" s="29"/>
      <c r="B28" s="25"/>
      <c r="C28" s="29"/>
    </row>
    <row r="29" spans="1:3" x14ac:dyDescent="0.2">
      <c r="A29" s="13"/>
      <c r="B29" s="25"/>
      <c r="C29" s="25"/>
    </row>
    <row r="30" spans="1:3" ht="34" x14ac:dyDescent="0.2">
      <c r="A30" s="14" t="s">
        <v>16</v>
      </c>
      <c r="B30" s="31">
        <v>36154.595999999998</v>
      </c>
      <c r="C30" s="16" t="s">
        <v>82</v>
      </c>
    </row>
    <row r="31" spans="1:3" x14ac:dyDescent="0.2">
      <c r="A31" s="14" t="s">
        <v>18</v>
      </c>
      <c r="B31" s="31"/>
      <c r="C31" s="16"/>
    </row>
    <row r="32" spans="1:3" ht="34" x14ac:dyDescent="0.2">
      <c r="A32" s="1" t="s">
        <v>19</v>
      </c>
      <c r="B32" s="31">
        <v>2242.395</v>
      </c>
      <c r="C32" s="16" t="s">
        <v>82</v>
      </c>
    </row>
    <row r="33" spans="1:3" x14ac:dyDescent="0.2">
      <c r="A33" s="14"/>
      <c r="B33" s="31"/>
      <c r="C33" s="11"/>
    </row>
    <row r="34" spans="1:3" x14ac:dyDescent="0.2">
      <c r="A34" s="1" t="s">
        <v>20</v>
      </c>
      <c r="B34" s="31"/>
      <c r="C34" s="11"/>
    </row>
    <row r="35" spans="1:3" x14ac:dyDescent="0.2">
      <c r="A35" s="14"/>
      <c r="B35" s="31"/>
      <c r="C35" s="11"/>
    </row>
    <row r="36" spans="1:3" x14ac:dyDescent="0.2">
      <c r="A36" s="14" t="s">
        <v>21</v>
      </c>
      <c r="B36" s="31"/>
      <c r="C36" s="16"/>
    </row>
    <row r="37" spans="1:3" x14ac:dyDescent="0.2">
      <c r="A37" s="14" t="s">
        <v>22</v>
      </c>
      <c r="B37" s="31"/>
      <c r="C37" s="11"/>
    </row>
    <row r="38" spans="1:3" x14ac:dyDescent="0.2">
      <c r="A38" s="14"/>
      <c r="B38" s="31"/>
      <c r="C38" s="11"/>
    </row>
    <row r="39" spans="1:3" x14ac:dyDescent="0.2">
      <c r="A39" s="14" t="s">
        <v>23</v>
      </c>
      <c r="B39" s="31"/>
      <c r="C39" s="11"/>
    </row>
    <row r="40" spans="1:3" x14ac:dyDescent="0.2">
      <c r="A40" s="14" t="s">
        <v>24</v>
      </c>
      <c r="B40" s="31"/>
      <c r="C40" s="16"/>
    </row>
    <row r="41" spans="1:3" x14ac:dyDescent="0.2">
      <c r="A41" s="14" t="s">
        <v>25</v>
      </c>
      <c r="B41" s="31"/>
      <c r="C41" s="11"/>
    </row>
    <row r="42" spans="1:3" x14ac:dyDescent="0.2">
      <c r="A42" s="14" t="s">
        <v>26</v>
      </c>
      <c r="B42" s="31"/>
      <c r="C42" s="11"/>
    </row>
    <row r="43" spans="1:3" x14ac:dyDescent="0.2">
      <c r="A43" s="14"/>
      <c r="B43" s="31"/>
      <c r="C43" s="11"/>
    </row>
    <row r="44" spans="1:3" x14ac:dyDescent="0.2">
      <c r="A44" s="14" t="s">
        <v>27</v>
      </c>
      <c r="B44" s="31"/>
      <c r="C44" s="16"/>
    </row>
    <row r="45" spans="1:3" x14ac:dyDescent="0.2">
      <c r="A45" s="14" t="s">
        <v>28</v>
      </c>
      <c r="B45" s="31"/>
      <c r="C45" s="11"/>
    </row>
    <row r="46" spans="1:3" x14ac:dyDescent="0.2">
      <c r="A46" s="14" t="s">
        <v>29</v>
      </c>
      <c r="B46" s="31"/>
      <c r="C46" s="16"/>
    </row>
    <row r="47" spans="1:3" ht="34" x14ac:dyDescent="0.2">
      <c r="A47" s="14" t="s">
        <v>30</v>
      </c>
      <c r="B47" s="31">
        <v>67.45</v>
      </c>
      <c r="C47" s="16" t="s">
        <v>82</v>
      </c>
    </row>
    <row r="48" spans="1:3" x14ac:dyDescent="0.2">
      <c r="A48" s="14"/>
      <c r="B48" s="31"/>
      <c r="C48" s="11"/>
    </row>
    <row r="49" spans="1:3" ht="34" x14ac:dyDescent="0.2">
      <c r="A49" s="14" t="s">
        <v>31</v>
      </c>
      <c r="B49" s="31">
        <v>127.533</v>
      </c>
      <c r="C49" s="16" t="s">
        <v>82</v>
      </c>
    </row>
    <row r="50" spans="1:3" x14ac:dyDescent="0.2">
      <c r="A50" s="14"/>
      <c r="B50" s="31"/>
      <c r="C50" s="11"/>
    </row>
    <row r="51" spans="1:3" x14ac:dyDescent="0.2">
      <c r="A51" s="14" t="s">
        <v>32</v>
      </c>
      <c r="B51" s="31">
        <f>SUM(B36:B49)</f>
        <v>194.983</v>
      </c>
      <c r="C51" s="11"/>
    </row>
    <row r="52" spans="1:3" x14ac:dyDescent="0.2">
      <c r="A52" s="32"/>
      <c r="B52" s="34"/>
      <c r="C52" s="35"/>
    </row>
    <row r="53" spans="1:3" x14ac:dyDescent="0.2">
      <c r="A53" s="36" t="s">
        <v>13</v>
      </c>
      <c r="B53" s="38">
        <f>B32+B51</f>
        <v>2437.3780000000002</v>
      </c>
      <c r="C53" s="39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2" t="s">
        <v>33</v>
      </c>
      <c r="B56" s="54">
        <f>ROUND((B20/B30),1)</f>
        <v>0.6</v>
      </c>
      <c r="C56" s="10"/>
    </row>
    <row r="57" spans="1:3" x14ac:dyDescent="0.2">
      <c r="A57" s="42" t="s">
        <v>34</v>
      </c>
      <c r="B57" s="54">
        <f>ROUND((B20/B32),1)</f>
        <v>8.9</v>
      </c>
      <c r="C57" s="10"/>
    </row>
    <row r="58" spans="1:3" x14ac:dyDescent="0.2">
      <c r="A58" s="42" t="s">
        <v>36</v>
      </c>
      <c r="B58" s="54">
        <f>ROUND((B20/B53),1)</f>
        <v>8.1999999999999993</v>
      </c>
      <c r="C58" s="10"/>
    </row>
    <row r="61" spans="1:3" x14ac:dyDescent="0.2">
      <c r="A61" s="7" t="s">
        <v>37</v>
      </c>
      <c r="B61" s="8"/>
      <c r="C61" s="9"/>
    </row>
    <row r="62" spans="1:3" x14ac:dyDescent="0.2">
      <c r="C62" s="10"/>
    </row>
    <row r="63" spans="1:3" x14ac:dyDescent="0.2">
      <c r="A63" s="14" t="s">
        <v>83</v>
      </c>
    </row>
    <row r="64" spans="1:3" x14ac:dyDescent="0.2">
      <c r="A64" s="14" t="s">
        <v>84</v>
      </c>
    </row>
    <row r="65" spans="1:3" x14ac:dyDescent="0.2">
      <c r="A65" t="s">
        <v>85</v>
      </c>
    </row>
    <row r="66" spans="1:3" x14ac:dyDescent="0.2">
      <c r="C66" s="11"/>
    </row>
    <row r="67" spans="1:3" x14ac:dyDescent="0.2">
      <c r="A67" s="47"/>
      <c r="B67" s="47"/>
      <c r="C67" s="9"/>
    </row>
    <row r="68" spans="1:3" x14ac:dyDescent="0.2">
      <c r="C68" s="48"/>
    </row>
    <row r="69" spans="1:3" x14ac:dyDescent="0.2">
      <c r="C69" s="48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49" t="s">
        <v>71</v>
      </c>
    </row>
    <row r="75" spans="1:3" hidden="1" x14ac:dyDescent="0.2">
      <c r="A75" s="2" t="s">
        <v>15</v>
      </c>
      <c r="B75" s="5"/>
    </row>
    <row r="76" spans="1:3" hidden="1" x14ac:dyDescent="0.2">
      <c r="A76" s="50"/>
      <c r="B76" s="5"/>
    </row>
    <row r="77" spans="1:3" hidden="1" x14ac:dyDescent="0.2"/>
    <row r="78" spans="1:3" ht="17" hidden="1" x14ac:dyDescent="0.2">
      <c r="A78" s="14" t="s">
        <v>43</v>
      </c>
      <c r="B78" s="15">
        <v>0</v>
      </c>
      <c r="C78" s="16" t="s">
        <v>72</v>
      </c>
    </row>
    <row r="79" spans="1:3" hidden="1" x14ac:dyDescent="0.2">
      <c r="A79" s="14" t="s">
        <v>44</v>
      </c>
      <c r="B79" s="15"/>
      <c r="C79" s="16"/>
    </row>
    <row r="80" spans="1:3" hidden="1" x14ac:dyDescent="0.2">
      <c r="A80" t="s">
        <v>45</v>
      </c>
      <c r="B80" s="34"/>
      <c r="C80" s="16"/>
    </row>
    <row r="81" spans="1:9" hidden="1" x14ac:dyDescent="0.2">
      <c r="A81" s="2" t="s">
        <v>59</v>
      </c>
      <c r="B81" s="52">
        <f>SUM(B78:B80)</f>
        <v>0</v>
      </c>
    </row>
    <row r="84" spans="1:9" x14ac:dyDescent="0.2">
      <c r="A84" s="53" t="s">
        <v>46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58"/>
    </row>
    <row r="92" spans="1:9" x14ac:dyDescent="0.2">
      <c r="B92" s="58"/>
    </row>
  </sheetData>
  <sheetProtection algorithmName="SHA-512" hashValue="ONNK97g1ee8oy2zcw/Y0LcU+UEk5dU7oyJsxg5c5d1om9g40ODE0pM3Ja50ZpkZKMBGjsQTSYUkBVduwJ1vpUw==" saltValue="x/QwnEW5pIrnpU7B4MioeQ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Project DeLorean Topco 210323</vt:lpstr>
      <vt:lpstr>G.B.N. Services 070623</vt:lpstr>
      <vt:lpstr>Anthesis Global 010823</vt:lpstr>
      <vt:lpstr>UK Parking Control 241023</vt:lpstr>
      <vt:lpstr>GBE Converge Grp 011123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2024-05-10T19:15:51Z</dcterms:created>
  <dcterms:modified xsi:type="dcterms:W3CDTF">2024-05-10T19:28:18Z</dcterms:modified>
</cp:coreProperties>
</file>