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 - Services/"/>
    </mc:Choice>
  </mc:AlternateContent>
  <xr:revisionPtr revIDLastSave="0" documentId="13_ncr:1_{615C12E6-949A-2743-9955-9D7941DE3B13}" xr6:coauthVersionLast="47" xr6:coauthVersionMax="47" xr10:uidLastSave="{00000000-0000-0000-0000-000000000000}"/>
  <workbookProtection workbookAlgorithmName="SHA-512" workbookHashValue="x6Xofx5viPNOyBuXxCcf7nM8pCPpYHdZdfzv8IXOiuWeoxb8rPh1Pz9LNj7CuFj5tpHfH944Ithy1swJlTEvwA==" workbookSaltValue="I1ndEJGr9y/Ed7/mhgUm7Q==" workbookSpinCount="100000" lockStructure="1"/>
  <bookViews>
    <workbookView xWindow="780" yWindow="1000" windowWidth="27640" windowHeight="15760" xr2:uid="{2507AC9F-4D8C-2345-9AF1-F504B05EBD6E}"/>
  </bookViews>
  <sheets>
    <sheet name="Wilson Field Group 110923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7" i="1" l="1"/>
  <c r="B20" i="1" s="1"/>
  <c r="B85" i="1"/>
  <c r="B84" i="1"/>
  <c r="B55" i="1"/>
  <c r="B57" i="1" s="1"/>
  <c r="B16" i="1"/>
  <c r="B24" i="1" s="1"/>
  <c r="B62" i="1" l="1"/>
  <c r="B61" i="1"/>
  <c r="B60" i="1"/>
</calcChain>
</file>

<file path=xl/sharedStrings.xml><?xml version="1.0" encoding="utf-8"?>
<sst xmlns="http://schemas.openxmlformats.org/spreadsheetml/2006/main" count="63" uniqueCount="52">
  <si>
    <t>Target Company</t>
  </si>
  <si>
    <t>Wilson Field Group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</si>
  <si>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</si>
  <si>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</si>
  <si>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</si>
  <si>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</si>
  <si>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</si>
  <si>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</si>
  <si>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</si>
  <si>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FRP Advisory Group plc press release dated 12/09/2023</t>
  </si>
  <si>
    <t>Shares consideration (GBP)</t>
  </si>
  <si>
    <t>Total consideration</t>
  </si>
  <si>
    <t>Adjustments:</t>
  </si>
  <si>
    <t>Net debt -as at 31/08/2022</t>
  </si>
  <si>
    <t>Source: Wilson Field Group Limited financial statements for the year ended 31/08/2022; see below</t>
  </si>
  <si>
    <t>Investment Property</t>
  </si>
  <si>
    <t>Source: Wilson Field Group Limited financial statements for the year ended 31/08/2022</t>
  </si>
  <si>
    <t>EV</t>
  </si>
  <si>
    <t>Normalised EBITDA</t>
  </si>
  <si>
    <t>Reporting Date:</t>
  </si>
  <si>
    <t>USD/GBP Exchange Rate:</t>
  </si>
  <si>
    <t>Revenue</t>
  </si>
  <si>
    <t>Gross Profit</t>
  </si>
  <si>
    <t>Operating profit</t>
  </si>
  <si>
    <t>Note: Implied 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</si>
  <si>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</si>
  <si>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</si>
  <si>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</si>
  <si>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</si>
  <si>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</si>
  <si>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</si>
  <si>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</si>
  <si>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</si>
  <si>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</si>
  <si>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</si>
  <si>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</si>
  <si>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</si>
  <si>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</si>
  <si>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</si>
  <si>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</si>
  <si>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</si>
  <si>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</si>
  <si>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Wilson Field Group Limited financial statements for the year ended 31/08/2022</t>
  </si>
  <si>
    <t>Wilson Field Limited financial statements for the year ended 31/08/2022</t>
  </si>
  <si>
    <t>WF Financial Solutions Limited financial statements for the year ended 31/08/2022</t>
  </si>
  <si>
    <t>FRP Advisory Group plc press release dated 12/09/2023</t>
  </si>
  <si>
    <t>Cash and cash Equivalents</t>
  </si>
  <si>
    <t>Debt</t>
  </si>
  <si>
    <t>Lease Liabilities</t>
  </si>
  <si>
    <t>Net debt</t>
  </si>
  <si>
    <t>© 2024 Business Valuation Benchmarks Ltd</t>
  </si>
  <si>
    <t>Wilson Field Group Limited PSC02 notice dated 12/09/2023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</si>
</sst>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center"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FA19F-9CA4-A441-9719-8D6D627F8FA2}">
  <sheetPr>
    <pageSetUpPr fitToPage="1"/>
  </sheetPr>
  <dimension ref="A1:I94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45180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3100</v>
      </c>
      <c r="C12" s="16" t="s">
        <v>9</v>
      </c>
    </row>
    <row r="13" spans="1:3" x14ac:dyDescent="0.2">
      <c r="A13" s="14"/>
      <c r="B13" s="15"/>
      <c r="C13" s="16"/>
    </row>
    <row r="14" spans="1:3" ht="17" x14ac:dyDescent="0.2">
      <c r="A14" s="14" t="s">
        <v>10</v>
      </c>
      <c r="B14" s="17">
        <v>1700</v>
      </c>
      <c r="C14" s="16" t="s">
        <v>9</v>
      </c>
    </row>
    <row r="15" spans="1:3" x14ac:dyDescent="0.2">
      <c r="A15" s="14"/>
      <c r="B15" s="15"/>
      <c r="C15" s="16"/>
    </row>
    <row r="16" spans="1:3" x14ac:dyDescent="0.2">
      <c r="A16" s="1" t="s">
        <v>11</v>
      </c>
      <c r="B16" s="15">
        <f>SUM(B12:B14)</f>
        <v>4800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12</v>
      </c>
      <c r="B18" s="15"/>
      <c r="C18" s="16"/>
    </row>
    <row r="19" spans="1:3" x14ac:dyDescent="0.2">
      <c r="A19" s="14"/>
      <c r="B19" s="15"/>
      <c r="C19" s="16"/>
    </row>
    <row r="20" spans="1:3" ht="34" x14ac:dyDescent="0.2">
      <c r="A20" s="14" t="s">
        <v>13</v>
      </c>
      <c r="B20" s="15">
        <f>-B87</f>
        <v>1550.7510000000002</v>
      </c>
      <c r="C20" s="16" t="s">
        <v>14</v>
      </c>
    </row>
    <row r="21" spans="1:3" ht="17" x14ac:dyDescent="0.2">
      <c r="A21" s="14" t="s">
        <v>15</v>
      </c>
      <c r="B21" s="15">
        <v>-1927</v>
      </c>
      <c r="C21" s="16" t="s">
        <v>16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9" t="s">
        <v>17</v>
      </c>
      <c r="B24" s="20">
        <f>B16-B87+B21</f>
        <v>4423.7510000000002</v>
      </c>
      <c r="C24" s="21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18</v>
      </c>
      <c r="B27" s="7"/>
      <c r="C27" s="22"/>
    </row>
    <row r="28" spans="1:3" x14ac:dyDescent="0.2">
      <c r="A28" s="2" t="s">
        <v>19</v>
      </c>
      <c r="B28" s="3"/>
      <c r="C28" s="23"/>
    </row>
    <row r="29" spans="1:3" x14ac:dyDescent="0.2">
      <c r="A29" s="12">
        <v>44804</v>
      </c>
      <c r="B29" s="24"/>
      <c r="C29" s="24"/>
    </row>
    <row r="30" spans="1:3" x14ac:dyDescent="0.2">
      <c r="A30" s="13"/>
      <c r="B30" s="25"/>
      <c r="C30" s="24"/>
    </row>
    <row r="31" spans="1:3" x14ac:dyDescent="0.2">
      <c r="A31" s="2" t="s">
        <v>20</v>
      </c>
      <c r="B31" s="24"/>
      <c r="C31" s="24"/>
    </row>
    <row r="32" spans="1:3" x14ac:dyDescent="0.2">
      <c r="A32" s="26"/>
      <c r="B32" s="24"/>
      <c r="C32" s="26"/>
    </row>
    <row r="33" spans="1:3" x14ac:dyDescent="0.2">
      <c r="A33" s="13"/>
      <c r="B33" s="24"/>
      <c r="C33" s="24"/>
    </row>
    <row r="34" spans="1:3" ht="17" x14ac:dyDescent="0.2">
      <c r="A34" s="14" t="s">
        <v>21</v>
      </c>
      <c r="B34" s="27">
        <v>5300</v>
      </c>
      <c r="C34" s="16" t="s">
        <v>9</v>
      </c>
    </row>
    <row r="35" spans="1:3" x14ac:dyDescent="0.2">
      <c r="A35" s="14" t="s">
        <v>22</v>
      </c>
      <c r="B35" s="27"/>
      <c r="C35" s="16"/>
    </row>
    <row r="36" spans="1:3" ht="17" x14ac:dyDescent="0.2">
      <c r="A36" s="1" t="s">
        <v>23</v>
      </c>
      <c r="B36" s="27">
        <v>516</v>
      </c>
      <c r="C36" s="16" t="s">
        <v>24</v>
      </c>
    </row>
    <row r="37" spans="1:3" x14ac:dyDescent="0.2">
      <c r="A37" s="14"/>
      <c r="B37" s="27"/>
      <c r="C37" s="11"/>
    </row>
    <row r="38" spans="1:3" x14ac:dyDescent="0.2">
      <c r="A38" s="1" t="s">
        <v>25</v>
      </c>
      <c r="B38" s="27"/>
      <c r="C38" s="11"/>
    </row>
    <row r="39" spans="1:3" x14ac:dyDescent="0.2">
      <c r="A39" s="14"/>
      <c r="B39" s="27"/>
      <c r="C39" s="11"/>
    </row>
    <row r="40" spans="1:3" x14ac:dyDescent="0.2">
      <c r="A40" s="14" t="s">
        <v>26</v>
      </c>
      <c r="B40" s="27"/>
      <c r="C40" s="16"/>
    </row>
    <row r="41" spans="1:3" x14ac:dyDescent="0.2">
      <c r="A41" s="14" t="s">
        <v>27</v>
      </c>
      <c r="B41" s="27"/>
      <c r="C41" s="11"/>
    </row>
    <row r="42" spans="1:3" x14ac:dyDescent="0.2">
      <c r="A42" s="14"/>
      <c r="B42" s="27"/>
      <c r="C42" s="11"/>
    </row>
    <row r="43" spans="1:3" x14ac:dyDescent="0.2">
      <c r="A43" s="14" t="s">
        <v>28</v>
      </c>
      <c r="B43" s="27"/>
      <c r="C43" s="11"/>
    </row>
    <row r="44" spans="1:3" x14ac:dyDescent="0.2">
      <c r="A44" s="14" t="s">
        <v>29</v>
      </c>
      <c r="B44" s="27"/>
      <c r="C44" s="16"/>
    </row>
    <row r="45" spans="1:3" x14ac:dyDescent="0.2">
      <c r="A45" s="14" t="s">
        <v>30</v>
      </c>
      <c r="B45" s="27"/>
      <c r="C45" s="11"/>
    </row>
    <row r="46" spans="1:3" x14ac:dyDescent="0.2">
      <c r="A46" s="14" t="s">
        <v>31</v>
      </c>
      <c r="B46" s="27"/>
      <c r="C46" s="11"/>
    </row>
    <row r="47" spans="1:3" x14ac:dyDescent="0.2">
      <c r="A47" s="14"/>
      <c r="B47" s="27"/>
      <c r="C47" s="11"/>
    </row>
    <row r="48" spans="1:3" x14ac:dyDescent="0.2">
      <c r="A48" s="14" t="s">
        <v>32</v>
      </c>
      <c r="B48" s="27"/>
      <c r="C48" s="16"/>
    </row>
    <row r="49" spans="1:3" x14ac:dyDescent="0.2">
      <c r="A49" s="14" t="s">
        <v>33</v>
      </c>
      <c r="B49" s="27"/>
      <c r="C49" s="11"/>
    </row>
    <row r="50" spans="1:3" x14ac:dyDescent="0.2">
      <c r="A50" s="14" t="s">
        <v>34</v>
      </c>
      <c r="B50" s="27"/>
      <c r="C50" s="16"/>
    </row>
    <row r="51" spans="1:3" ht="17" x14ac:dyDescent="0.2">
      <c r="A51" s="14" t="s">
        <v>35</v>
      </c>
      <c r="B51" s="27">
        <v>150</v>
      </c>
      <c r="C51" s="16" t="s">
        <v>16</v>
      </c>
    </row>
    <row r="52" spans="1:3" x14ac:dyDescent="0.2">
      <c r="A52" s="14"/>
      <c r="B52" s="27"/>
      <c r="C52" s="11"/>
    </row>
    <row r="53" spans="1:3" ht="17" x14ac:dyDescent="0.2">
      <c r="A53" s="14" t="s">
        <v>36</v>
      </c>
      <c r="B53" s="27">
        <v>33.686</v>
      </c>
      <c r="C53" s="16" t="s">
        <v>16</v>
      </c>
    </row>
    <row r="54" spans="1:3" x14ac:dyDescent="0.2">
      <c r="A54" s="14"/>
      <c r="B54" s="27"/>
      <c r="C54" s="11"/>
    </row>
    <row r="55" spans="1:3" x14ac:dyDescent="0.2">
      <c r="A55" s="14" t="s">
        <v>37</v>
      </c>
      <c r="B55" s="27">
        <f>SUM(B40:B53)</f>
        <v>183.68600000000001</v>
      </c>
      <c r="C55" s="11"/>
    </row>
    <row r="56" spans="1:3" x14ac:dyDescent="0.2">
      <c r="A56" s="28"/>
      <c r="B56" s="29"/>
      <c r="C56" s="30"/>
    </row>
    <row r="57" spans="1:3" ht="17" x14ac:dyDescent="0.2">
      <c r="A57" s="31" t="s">
        <v>18</v>
      </c>
      <c r="B57" s="32">
        <f>B36+B55</f>
        <v>699.68600000000004</v>
      </c>
      <c r="C57" s="33" t="s">
        <v>9</v>
      </c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4" t="s">
        <v>38</v>
      </c>
      <c r="B60" s="35">
        <f>ROUND((B24/B34),1)</f>
        <v>0.8</v>
      </c>
      <c r="C60" s="10"/>
    </row>
    <row r="61" spans="1:3" x14ac:dyDescent="0.2">
      <c r="A61" s="34" t="s">
        <v>39</v>
      </c>
      <c r="B61" s="35">
        <f>ROUND((B24/B36),1)</f>
        <v>8.6</v>
      </c>
      <c r="C61" s="10"/>
    </row>
    <row r="62" spans="1:3" x14ac:dyDescent="0.2">
      <c r="A62" s="34" t="s">
        <v>40</v>
      </c>
      <c r="B62" s="35">
        <f>ROUND((B24/B57),1)</f>
        <v>6.3</v>
      </c>
      <c r="C62" s="10"/>
    </row>
    <row r="65" spans="1:3" x14ac:dyDescent="0.2">
      <c r="A65" s="7" t="s">
        <v>41</v>
      </c>
      <c r="B65" s="8"/>
      <c r="C65" s="9"/>
    </row>
    <row r="66" spans="1:3" x14ac:dyDescent="0.2">
      <c r="C66" s="10"/>
    </row>
    <row r="67" spans="1:3" x14ac:dyDescent="0.2">
      <c r="A67" s="14" t="s">
        <v>42</v>
      </c>
    </row>
    <row r="68" spans="1:3" x14ac:dyDescent="0.2">
      <c r="A68" s="14" t="s">
        <v>43</v>
      </c>
    </row>
    <row r="69" spans="1:3" x14ac:dyDescent="0.2">
      <c r="A69" s="14" t="s">
        <v>44</v>
      </c>
    </row>
    <row r="70" spans="1:3" x14ac:dyDescent="0.2">
      <c r="A70" s="14" t="s">
        <v>45</v>
      </c>
    </row>
    <row r="71" spans="1:3" x14ac:dyDescent="0.2">
      <c r="A71" t="s">
        <v>51</v>
      </c>
    </row>
    <row r="72" spans="1:3" x14ac:dyDescent="0.2">
      <c r="C72" s="11"/>
    </row>
    <row r="73" spans="1:3" x14ac:dyDescent="0.2">
      <c r="A73" s="36"/>
      <c r="B73" s="36"/>
      <c r="C73" s="9"/>
    </row>
    <row r="74" spans="1:3" x14ac:dyDescent="0.2">
      <c r="C74" s="37"/>
    </row>
    <row r="75" spans="1:3" x14ac:dyDescent="0.2">
      <c r="C75" s="37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5</v>
      </c>
    </row>
    <row r="79" spans="1:3" x14ac:dyDescent="0.2">
      <c r="B79" s="5"/>
    </row>
    <row r="80" spans="1:3" x14ac:dyDescent="0.2">
      <c r="B80" s="38">
        <v>44804</v>
      </c>
    </row>
    <row r="81" spans="1:9" x14ac:dyDescent="0.2">
      <c r="A81" s="2" t="s">
        <v>20</v>
      </c>
      <c r="B81" s="5"/>
    </row>
    <row r="82" spans="1:9" x14ac:dyDescent="0.2">
      <c r="A82" s="39"/>
      <c r="B82" s="5"/>
    </row>
    <row r="84" spans="1:9" ht="17" x14ac:dyDescent="0.2">
      <c r="A84" s="14" t="s">
        <v>46</v>
      </c>
      <c r="B84" s="15">
        <f>58.928+407.404</f>
        <v>466.33199999999999</v>
      </c>
      <c r="C84" s="16" t="s">
        <v>16</v>
      </c>
    </row>
    <row r="85" spans="1:9" ht="17" x14ac:dyDescent="0.2">
      <c r="A85" s="14" t="s">
        <v>47</v>
      </c>
      <c r="B85" s="15">
        <f>-406.404-1610.679</f>
        <v>-2017.0830000000001</v>
      </c>
      <c r="C85" s="16" t="s">
        <v>16</v>
      </c>
    </row>
    <row r="86" spans="1:9" x14ac:dyDescent="0.2">
      <c r="A86" t="s">
        <v>48</v>
      </c>
      <c r="B86" s="29"/>
      <c r="C86" s="16"/>
    </row>
    <row r="87" spans="1:9" x14ac:dyDescent="0.2">
      <c r="A87" s="2" t="s">
        <v>49</v>
      </c>
      <c r="B87" s="40">
        <f>SUM(B84:B86)</f>
        <v>-1550.7510000000002</v>
      </c>
    </row>
    <row r="90" spans="1:9" x14ac:dyDescent="0.2">
      <c r="A90" s="41" t="s">
        <v>50</v>
      </c>
    </row>
    <row r="94" spans="1:9" x14ac:dyDescent="0.2">
      <c r="E94" s="16"/>
      <c r="F94" s="16"/>
      <c r="G94" s="16"/>
      <c r="H94" s="16"/>
      <c r="I94" s="16"/>
    </row>
  </sheetData>
  <sheetProtection algorithmName="SHA-512" hashValue="z1P8ZSDW7oFHVQ8wff0COTTBq8Yny9KEVQ3DDo+WtMICHd2t9pjsd+sTWV5/6HD/aCizKPHNbphnEu1oxjFCIQ==" saltValue="lbdZt1xJRvrpewxjd8aIHQ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Wilson Field Group 110923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2024-05-10T20:06:14Z</dcterms:created>
  <dcterms:modified xsi:type="dcterms:W3CDTF">2024-05-10T20:08:55Z</dcterms:modified>
</cp:coreProperties>
</file>